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12" r:id="rId4"/>
    <sheet name="Vivi Ini Capitales" sheetId="11" r:id="rId5"/>
  </sheets>
  <definedNames>
    <definedName name="_xlnm.Print_Area" localSheetId="2">'Vivi Ini Alquiler'!$A$1:$J$81</definedName>
    <definedName name="_xlnm.Print_Area" localSheetId="3">'Vivi Ini Area Funcional'!$A$1:$K$233</definedName>
    <definedName name="_xlnm.Print_Area" localSheetId="4">'Vivi Ini Capitales'!$A$1:$J$39</definedName>
    <definedName name="_xlnm.Print_Area" localSheetId="1">'Vivi Ini iniciativa publica'!$A$1:$K$89</definedName>
    <definedName name="_xlnm.Print_Area" localSheetId="0">'Viviendas Iniciadas'!$A$1:$K$107</definedName>
    <definedName name="QR_Orokor">#REF!</definedName>
  </definedNames>
  <calcPr calcId="145621"/>
</workbook>
</file>

<file path=xl/calcChain.xml><?xml version="1.0" encoding="utf-8"?>
<calcChain xmlns="http://schemas.openxmlformats.org/spreadsheetml/2006/main">
  <c r="J33" i="11" l="1"/>
  <c r="J23" i="11"/>
  <c r="J13" i="11"/>
  <c r="J206" i="12"/>
  <c r="J188" i="12"/>
  <c r="J169" i="12"/>
  <c r="J146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0" i="12"/>
  <c r="J92" i="12"/>
  <c r="J73" i="12"/>
  <c r="J72" i="12"/>
  <c r="J71" i="12"/>
  <c r="J221" i="12" s="1"/>
  <c r="J70" i="12"/>
  <c r="J69" i="12"/>
  <c r="J68" i="12"/>
  <c r="J67" i="12"/>
  <c r="J217" i="12" s="1"/>
  <c r="J66" i="12"/>
  <c r="J65" i="12"/>
  <c r="J64" i="12"/>
  <c r="J63" i="12"/>
  <c r="J213" i="12" s="1"/>
  <c r="J62" i="12"/>
  <c r="J61" i="12"/>
  <c r="J60" i="12"/>
  <c r="J210" i="12" s="1"/>
  <c r="J59" i="12"/>
  <c r="J56" i="12"/>
  <c r="J38" i="12"/>
  <c r="J20" i="12"/>
  <c r="J67" i="13"/>
  <c r="J66" i="13"/>
  <c r="J65" i="13"/>
  <c r="J62" i="13"/>
  <c r="J55" i="13"/>
  <c r="J37" i="13"/>
  <c r="J36" i="13"/>
  <c r="J35" i="13"/>
  <c r="J32" i="13"/>
  <c r="J26" i="13"/>
  <c r="J19" i="13"/>
  <c r="J18" i="13"/>
  <c r="J17" i="13"/>
  <c r="J14" i="13"/>
  <c r="J8" i="13"/>
  <c r="J57" i="20"/>
  <c r="J56" i="20"/>
  <c r="J55" i="20"/>
  <c r="J52" i="20"/>
  <c r="J46" i="20"/>
  <c r="J40" i="20"/>
  <c r="J34" i="20"/>
  <c r="J26" i="20"/>
  <c r="J25" i="20"/>
  <c r="J24" i="20"/>
  <c r="J21" i="20"/>
  <c r="J15" i="20"/>
  <c r="J9" i="20"/>
  <c r="J105" i="1"/>
  <c r="J84" i="1"/>
  <c r="J83" i="1"/>
  <c r="J82" i="1"/>
  <c r="J79" i="1"/>
  <c r="J73" i="1"/>
  <c r="J67" i="1"/>
  <c r="J76" i="20" s="1"/>
  <c r="J50" i="1"/>
  <c r="J43" i="1"/>
  <c r="J42" i="1"/>
  <c r="J41" i="1"/>
  <c r="J38" i="1"/>
  <c r="J32" i="1"/>
  <c r="J25" i="1"/>
  <c r="J24" i="1"/>
  <c r="J23" i="1"/>
  <c r="J20" i="1"/>
  <c r="J14" i="1"/>
  <c r="J8" i="1"/>
  <c r="J211" i="12" l="1"/>
  <c r="J215" i="12"/>
  <c r="J219" i="12"/>
  <c r="J223" i="12"/>
  <c r="J53" i="1"/>
  <c r="J88" i="1" s="1"/>
  <c r="J42" i="13"/>
  <c r="J73" i="13" s="1"/>
  <c r="J62" i="20"/>
  <c r="J81" i="20" s="1"/>
  <c r="J68" i="13"/>
  <c r="J85" i="1"/>
  <c r="J212" i="12"/>
  <c r="J216" i="12"/>
  <c r="J220" i="12"/>
  <c r="J38" i="13"/>
  <c r="J34" i="11"/>
  <c r="J214" i="12"/>
  <c r="J218" i="12"/>
  <c r="J222" i="12"/>
  <c r="J128" i="12"/>
  <c r="J74" i="12"/>
  <c r="J209" i="12"/>
  <c r="J43" i="13"/>
  <c r="J74" i="13" s="1"/>
  <c r="J41" i="13"/>
  <c r="J44" i="13" s="1"/>
  <c r="J72" i="13"/>
  <c r="J20" i="13"/>
  <c r="J63" i="20"/>
  <c r="J82" i="20" s="1"/>
  <c r="J58" i="20"/>
  <c r="J27" i="20"/>
  <c r="J64" i="20" s="1"/>
  <c r="J83" i="20" s="1"/>
  <c r="J61" i="20"/>
  <c r="J80" i="20" s="1"/>
  <c r="J55" i="1"/>
  <c r="J90" i="1" s="1"/>
  <c r="J54" i="1"/>
  <c r="J89" i="1" s="1"/>
  <c r="J44" i="1"/>
  <c r="J26" i="1"/>
  <c r="A38" i="11"/>
  <c r="A229" i="12"/>
  <c r="A80" i="13"/>
  <c r="J56" i="1" l="1"/>
  <c r="J91" i="1" s="1"/>
  <c r="J224" i="12"/>
  <c r="J75" i="13"/>
  <c r="A39" i="11"/>
  <c r="A230" i="12"/>
  <c r="A81" i="13"/>
  <c r="B89" i="20"/>
  <c r="B88" i="20"/>
  <c r="I83" i="1" l="1"/>
  <c r="I33" i="11" l="1"/>
  <c r="I23" i="11"/>
  <c r="I13" i="11"/>
  <c r="I206" i="12"/>
  <c r="I188" i="12"/>
  <c r="I169" i="12"/>
  <c r="I146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0" i="12"/>
  <c r="I92" i="12"/>
  <c r="I73" i="12"/>
  <c r="I223" i="12" s="1"/>
  <c r="I72" i="12"/>
  <c r="I222" i="12" s="1"/>
  <c r="I71" i="12"/>
  <c r="I221" i="12" s="1"/>
  <c r="I70" i="12"/>
  <c r="I69" i="12"/>
  <c r="I219" i="12" s="1"/>
  <c r="I68" i="12"/>
  <c r="I218" i="12" s="1"/>
  <c r="I67" i="12"/>
  <c r="I217" i="12" s="1"/>
  <c r="I66" i="12"/>
  <c r="I65" i="12"/>
  <c r="I215" i="12" s="1"/>
  <c r="I64" i="12"/>
  <c r="I214" i="12" s="1"/>
  <c r="I63" i="12"/>
  <c r="I213" i="12" s="1"/>
  <c r="I62" i="12"/>
  <c r="I61" i="12"/>
  <c r="I211" i="12" s="1"/>
  <c r="I60" i="12"/>
  <c r="I210" i="12" s="1"/>
  <c r="I59" i="12"/>
  <c r="I56" i="12"/>
  <c r="I38" i="12"/>
  <c r="I20" i="12"/>
  <c r="I67" i="13"/>
  <c r="I66" i="13"/>
  <c r="I65" i="13"/>
  <c r="I62" i="13"/>
  <c r="I55" i="13"/>
  <c r="I37" i="13"/>
  <c r="I36" i="13"/>
  <c r="I35" i="13"/>
  <c r="I32" i="13"/>
  <c r="I26" i="13"/>
  <c r="I19" i="13"/>
  <c r="I18" i="13"/>
  <c r="I42" i="13" s="1"/>
  <c r="I17" i="13"/>
  <c r="I14" i="13"/>
  <c r="I8" i="13"/>
  <c r="I57" i="20"/>
  <c r="I56" i="20"/>
  <c r="I55" i="20"/>
  <c r="I52" i="20"/>
  <c r="I46" i="20"/>
  <c r="I40" i="20"/>
  <c r="I34" i="20"/>
  <c r="I26" i="20"/>
  <c r="I25" i="20"/>
  <c r="I24" i="20"/>
  <c r="I21" i="20"/>
  <c r="I15" i="20"/>
  <c r="I9" i="20"/>
  <c r="I105" i="1"/>
  <c r="I84" i="1"/>
  <c r="I82" i="1"/>
  <c r="I85" i="1" s="1"/>
  <c r="I79" i="1"/>
  <c r="I73" i="1"/>
  <c r="I67" i="1"/>
  <c r="I76" i="20" s="1"/>
  <c r="I50" i="1"/>
  <c r="I43" i="1"/>
  <c r="I42" i="1"/>
  <c r="I41" i="1"/>
  <c r="I38" i="1"/>
  <c r="I32" i="1"/>
  <c r="I25" i="1"/>
  <c r="I24" i="1"/>
  <c r="I23" i="1"/>
  <c r="I20" i="1"/>
  <c r="I14" i="1"/>
  <c r="I8" i="1"/>
  <c r="I73" i="13" l="1"/>
  <c r="I34" i="11"/>
  <c r="I41" i="13"/>
  <c r="I72" i="13" s="1"/>
  <c r="I75" i="13" s="1"/>
  <c r="I68" i="13"/>
  <c r="I43" i="13"/>
  <c r="I74" i="13" s="1"/>
  <c r="I38" i="13"/>
  <c r="I128" i="12"/>
  <c r="I20" i="13"/>
  <c r="I27" i="20"/>
  <c r="I54" i="1"/>
  <c r="I89" i="1" s="1"/>
  <c r="I53" i="1"/>
  <c r="I88" i="1" s="1"/>
  <c r="I74" i="12"/>
  <c r="I212" i="12"/>
  <c r="I216" i="12"/>
  <c r="I220" i="12"/>
  <c r="I209" i="12"/>
  <c r="I63" i="20"/>
  <c r="I82" i="20" s="1"/>
  <c r="I61" i="20"/>
  <c r="I80" i="20" s="1"/>
  <c r="I58" i="20"/>
  <c r="I62" i="20"/>
  <c r="I81" i="20" s="1"/>
  <c r="I55" i="1"/>
  <c r="I90" i="1" s="1"/>
  <c r="I44" i="1"/>
  <c r="I26" i="1"/>
  <c r="I44" i="13" l="1"/>
  <c r="I64" i="20"/>
  <c r="I83" i="20" s="1"/>
  <c r="I56" i="1"/>
  <c r="I91" i="1" s="1"/>
  <c r="I224" i="12"/>
  <c r="C24" i="20"/>
  <c r="D24" i="20"/>
  <c r="E24" i="20"/>
  <c r="F24" i="20"/>
  <c r="G24" i="20"/>
  <c r="H24" i="20"/>
  <c r="C25" i="20"/>
  <c r="D25" i="20"/>
  <c r="E25" i="20"/>
  <c r="F25" i="20"/>
  <c r="G25" i="20"/>
  <c r="H25" i="20"/>
  <c r="C26" i="20"/>
  <c r="D26" i="20"/>
  <c r="E26" i="20"/>
  <c r="F26" i="20"/>
  <c r="G26" i="20"/>
  <c r="H26" i="20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H57" i="20" l="1"/>
  <c r="G57" i="20"/>
  <c r="F57" i="20"/>
  <c r="E57" i="20"/>
  <c r="H56" i="20"/>
  <c r="G56" i="20"/>
  <c r="F56" i="20"/>
  <c r="E56" i="20"/>
  <c r="H55" i="20"/>
  <c r="G55" i="20"/>
  <c r="F55" i="20"/>
  <c r="E55" i="20"/>
  <c r="D57" i="20"/>
  <c r="D56" i="20"/>
  <c r="D55" i="20"/>
  <c r="C57" i="20"/>
  <c r="C56" i="20"/>
  <c r="C55" i="20"/>
  <c r="H14" i="1" l="1"/>
  <c r="G79" i="1"/>
  <c r="H33" i="11"/>
  <c r="H23" i="11"/>
  <c r="H13" i="11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206" i="12"/>
  <c r="H188" i="12"/>
  <c r="H169" i="12"/>
  <c r="H146" i="12"/>
  <c r="H110" i="12"/>
  <c r="H92" i="12"/>
  <c r="H73" i="12"/>
  <c r="H223" i="12" s="1"/>
  <c r="H72" i="12"/>
  <c r="H71" i="12"/>
  <c r="H70" i="12"/>
  <c r="H220" i="12" s="1"/>
  <c r="H69" i="12"/>
  <c r="H219" i="12" s="1"/>
  <c r="H68" i="12"/>
  <c r="H67" i="12"/>
  <c r="H66" i="12"/>
  <c r="H216" i="12" s="1"/>
  <c r="H65" i="12"/>
  <c r="H215" i="12" s="1"/>
  <c r="H64" i="12"/>
  <c r="H63" i="12"/>
  <c r="H62" i="12"/>
  <c r="H212" i="12" s="1"/>
  <c r="H61" i="12"/>
  <c r="H211" i="12" s="1"/>
  <c r="H60" i="12"/>
  <c r="H59" i="12"/>
  <c r="H56" i="12"/>
  <c r="H38" i="12"/>
  <c r="H20" i="12"/>
  <c r="H67" i="13"/>
  <c r="H66" i="13"/>
  <c r="H65" i="13"/>
  <c r="H62" i="13"/>
  <c r="H55" i="13"/>
  <c r="H37" i="13"/>
  <c r="H36" i="13"/>
  <c r="H35" i="13"/>
  <c r="H32" i="13"/>
  <c r="H26" i="13"/>
  <c r="H19" i="13"/>
  <c r="H18" i="13"/>
  <c r="H17" i="13"/>
  <c r="H41" i="13" s="1"/>
  <c r="H14" i="13"/>
  <c r="H8" i="13"/>
  <c r="H52" i="20"/>
  <c r="H46" i="20"/>
  <c r="H40" i="20"/>
  <c r="H34" i="20"/>
  <c r="H63" i="20"/>
  <c r="H82" i="20" s="1"/>
  <c r="H62" i="20"/>
  <c r="H81" i="20" s="1"/>
  <c r="H21" i="20"/>
  <c r="H15" i="20"/>
  <c r="H9" i="20"/>
  <c r="H105" i="1"/>
  <c r="H84" i="1"/>
  <c r="H83" i="1"/>
  <c r="H82" i="1"/>
  <c r="H79" i="1"/>
  <c r="H73" i="1"/>
  <c r="H67" i="1"/>
  <c r="H76" i="20" s="1"/>
  <c r="H50" i="1"/>
  <c r="H43" i="1"/>
  <c r="H42" i="1"/>
  <c r="H41" i="1"/>
  <c r="H38" i="1"/>
  <c r="H32" i="1"/>
  <c r="H20" i="1"/>
  <c r="H8" i="1"/>
  <c r="G55" i="13"/>
  <c r="G65" i="13"/>
  <c r="G73" i="20"/>
  <c r="G74" i="20"/>
  <c r="G75" i="20"/>
  <c r="G83" i="1"/>
  <c r="A37" i="11"/>
  <c r="A228" i="12"/>
  <c r="B87" i="20"/>
  <c r="A79" i="13" s="1"/>
  <c r="G33" i="11"/>
  <c r="G23" i="11"/>
  <c r="G13" i="11"/>
  <c r="G206" i="12"/>
  <c r="G188" i="12"/>
  <c r="G169" i="12"/>
  <c r="G146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0" i="12"/>
  <c r="G92" i="12"/>
  <c r="G73" i="12"/>
  <c r="G223" i="12" s="1"/>
  <c r="G72" i="12"/>
  <c r="G71" i="12"/>
  <c r="G70" i="12"/>
  <c r="G69" i="12"/>
  <c r="G219" i="12" s="1"/>
  <c r="G68" i="12"/>
  <c r="G67" i="12"/>
  <c r="G66" i="12"/>
  <c r="G65" i="12"/>
  <c r="G215" i="12" s="1"/>
  <c r="G64" i="12"/>
  <c r="G63" i="12"/>
  <c r="G62" i="12"/>
  <c r="G61" i="12"/>
  <c r="G211" i="12" s="1"/>
  <c r="G60" i="12"/>
  <c r="G59" i="12"/>
  <c r="G56" i="12"/>
  <c r="G38" i="12"/>
  <c r="G20" i="12"/>
  <c r="G67" i="13"/>
  <c r="G66" i="13"/>
  <c r="G62" i="13"/>
  <c r="G37" i="13"/>
  <c r="G36" i="13"/>
  <c r="G35" i="13"/>
  <c r="G32" i="13"/>
  <c r="G26" i="13"/>
  <c r="G19" i="13"/>
  <c r="G18" i="13"/>
  <c r="G17" i="13"/>
  <c r="G41" i="13" s="1"/>
  <c r="G72" i="13" s="1"/>
  <c r="G14" i="13"/>
  <c r="G8" i="13"/>
  <c r="G63" i="20"/>
  <c r="G82" i="20" s="1"/>
  <c r="G52" i="20"/>
  <c r="G46" i="20"/>
  <c r="G40" i="20"/>
  <c r="G34" i="20"/>
  <c r="G62" i="20"/>
  <c r="G21" i="20"/>
  <c r="G15" i="20"/>
  <c r="G9" i="20"/>
  <c r="G105" i="1"/>
  <c r="G84" i="1"/>
  <c r="G82" i="1"/>
  <c r="G73" i="1"/>
  <c r="G67" i="1"/>
  <c r="G76" i="20" s="1"/>
  <c r="G50" i="1"/>
  <c r="G43" i="1"/>
  <c r="G42" i="1"/>
  <c r="G41" i="1"/>
  <c r="G38" i="1"/>
  <c r="G32" i="1"/>
  <c r="G20" i="1"/>
  <c r="G14" i="1"/>
  <c r="G8" i="1"/>
  <c r="F19" i="13"/>
  <c r="F43" i="13" s="1"/>
  <c r="F37" i="13"/>
  <c r="F32" i="13"/>
  <c r="F14" i="13"/>
  <c r="F8" i="13"/>
  <c r="F65" i="13"/>
  <c r="F66" i="13"/>
  <c r="F67" i="13"/>
  <c r="F33" i="11"/>
  <c r="F23" i="11"/>
  <c r="F13" i="11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59" i="12"/>
  <c r="F56" i="12"/>
  <c r="E56" i="12"/>
  <c r="D56" i="12"/>
  <c r="C56" i="12"/>
  <c r="F40" i="20"/>
  <c r="E40" i="20"/>
  <c r="D40" i="20"/>
  <c r="C40" i="20"/>
  <c r="F42" i="1"/>
  <c r="F20" i="1"/>
  <c r="E20" i="1"/>
  <c r="D20" i="1"/>
  <c r="C20" i="1"/>
  <c r="F62" i="20"/>
  <c r="F81" i="20" s="1"/>
  <c r="E21" i="20"/>
  <c r="E62" i="20"/>
  <c r="E81" i="20" s="1"/>
  <c r="E63" i="20"/>
  <c r="E82" i="20" s="1"/>
  <c r="F61" i="20"/>
  <c r="F80" i="20" s="1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206" i="12"/>
  <c r="F188" i="12"/>
  <c r="F169" i="12"/>
  <c r="F146" i="12"/>
  <c r="F110" i="12"/>
  <c r="F92" i="12"/>
  <c r="F38" i="12"/>
  <c r="F20" i="12"/>
  <c r="F17" i="13"/>
  <c r="F35" i="13"/>
  <c r="F18" i="13"/>
  <c r="F36" i="13"/>
  <c r="F62" i="13"/>
  <c r="F55" i="13"/>
  <c r="F26" i="13"/>
  <c r="F67" i="1"/>
  <c r="F76" i="20" s="1"/>
  <c r="F52" i="20"/>
  <c r="F46" i="20"/>
  <c r="F34" i="20"/>
  <c r="F21" i="20"/>
  <c r="F15" i="20"/>
  <c r="F9" i="20"/>
  <c r="F105" i="1"/>
  <c r="F82" i="1"/>
  <c r="F83" i="1"/>
  <c r="F84" i="1"/>
  <c r="F8" i="1"/>
  <c r="F14" i="1"/>
  <c r="F32" i="1"/>
  <c r="F38" i="1"/>
  <c r="F50" i="1"/>
  <c r="F43" i="1"/>
  <c r="F41" i="1"/>
  <c r="F79" i="1"/>
  <c r="F73" i="1"/>
  <c r="E37" i="13"/>
  <c r="E19" i="13"/>
  <c r="E17" i="13"/>
  <c r="E35" i="13"/>
  <c r="E18" i="13"/>
  <c r="E36" i="13"/>
  <c r="E8" i="13"/>
  <c r="E67" i="1"/>
  <c r="E76" i="20" s="1"/>
  <c r="E105" i="1"/>
  <c r="E82" i="1"/>
  <c r="E83" i="1"/>
  <c r="E84" i="1"/>
  <c r="E79" i="1"/>
  <c r="E73" i="1"/>
  <c r="E33" i="11"/>
  <c r="E23" i="11"/>
  <c r="E13" i="11"/>
  <c r="E20" i="12"/>
  <c r="E3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92" i="12"/>
  <c r="E110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46" i="12"/>
  <c r="E169" i="12"/>
  <c r="E188" i="12"/>
  <c r="E206" i="12"/>
  <c r="E65" i="13"/>
  <c r="E66" i="13"/>
  <c r="E67" i="13"/>
  <c r="E62" i="13"/>
  <c r="E55" i="13"/>
  <c r="E32" i="13"/>
  <c r="E26" i="13"/>
  <c r="E14" i="13"/>
  <c r="E9" i="20"/>
  <c r="E15" i="20"/>
  <c r="E34" i="20"/>
  <c r="E46" i="20"/>
  <c r="E52" i="20"/>
  <c r="E41" i="1"/>
  <c r="E53" i="1" s="1"/>
  <c r="E42" i="1"/>
  <c r="E43" i="1"/>
  <c r="E8" i="1"/>
  <c r="E14" i="1"/>
  <c r="E50" i="1"/>
  <c r="E38" i="1"/>
  <c r="E32" i="1"/>
  <c r="C9" i="20"/>
  <c r="D9" i="20"/>
  <c r="C34" i="20"/>
  <c r="D34" i="20"/>
  <c r="C15" i="20"/>
  <c r="D15" i="20"/>
  <c r="C52" i="20"/>
  <c r="D52" i="20"/>
  <c r="C62" i="20"/>
  <c r="C81" i="20" s="1"/>
  <c r="C63" i="20"/>
  <c r="C82" i="20" s="1"/>
  <c r="D62" i="20"/>
  <c r="D81" i="20" s="1"/>
  <c r="C46" i="20"/>
  <c r="D46" i="20"/>
  <c r="C67" i="1"/>
  <c r="C76" i="20" s="1"/>
  <c r="D67" i="1"/>
  <c r="D76" i="20" s="1"/>
  <c r="D63" i="20"/>
  <c r="D82" i="20" s="1"/>
  <c r="C206" i="12"/>
  <c r="D206" i="12"/>
  <c r="C169" i="12"/>
  <c r="D169" i="12"/>
  <c r="C188" i="12"/>
  <c r="D188" i="12"/>
  <c r="C59" i="12"/>
  <c r="C209" i="12" s="1"/>
  <c r="C113" i="12"/>
  <c r="C60" i="12"/>
  <c r="C114" i="12"/>
  <c r="C61" i="12"/>
  <c r="C211" i="12" s="1"/>
  <c r="C115" i="12"/>
  <c r="C62" i="12"/>
  <c r="C116" i="12"/>
  <c r="C63" i="12"/>
  <c r="C213" i="12" s="1"/>
  <c r="C117" i="12"/>
  <c r="C64" i="12"/>
  <c r="C118" i="12"/>
  <c r="C65" i="12"/>
  <c r="C215" i="12" s="1"/>
  <c r="C119" i="12"/>
  <c r="C66" i="12"/>
  <c r="C120" i="12"/>
  <c r="C67" i="12"/>
  <c r="C217" i="12" s="1"/>
  <c r="C121" i="12"/>
  <c r="C68" i="12"/>
  <c r="C122" i="12"/>
  <c r="C69" i="12"/>
  <c r="C219" i="12" s="1"/>
  <c r="C123" i="12"/>
  <c r="C70" i="12"/>
  <c r="C124" i="12"/>
  <c r="C71" i="12"/>
  <c r="C221" i="12" s="1"/>
  <c r="C125" i="12"/>
  <c r="C72" i="12"/>
  <c r="C126" i="12"/>
  <c r="C73" i="12"/>
  <c r="C223" i="12" s="1"/>
  <c r="C127" i="12"/>
  <c r="D61" i="12"/>
  <c r="D115" i="12"/>
  <c r="D62" i="12"/>
  <c r="D212" i="12" s="1"/>
  <c r="D116" i="12"/>
  <c r="D63" i="12"/>
  <c r="D117" i="12"/>
  <c r="D59" i="12"/>
  <c r="D209" i="12" s="1"/>
  <c r="D113" i="12"/>
  <c r="D60" i="12"/>
  <c r="D114" i="12"/>
  <c r="D64" i="12"/>
  <c r="D214" i="12" s="1"/>
  <c r="D118" i="12"/>
  <c r="D65" i="12"/>
  <c r="D119" i="12"/>
  <c r="D66" i="12"/>
  <c r="D216" i="12" s="1"/>
  <c r="D120" i="12"/>
  <c r="D67" i="12"/>
  <c r="D217" i="12" s="1"/>
  <c r="D68" i="12"/>
  <c r="D122" i="12"/>
  <c r="D128" i="12" s="1"/>
  <c r="D69" i="12"/>
  <c r="D123" i="12"/>
  <c r="D70" i="12"/>
  <c r="D124" i="12"/>
  <c r="D71" i="12"/>
  <c r="D125" i="12"/>
  <c r="D72" i="12"/>
  <c r="D126" i="12"/>
  <c r="D73" i="12"/>
  <c r="D127" i="12"/>
  <c r="C92" i="12"/>
  <c r="D92" i="12"/>
  <c r="C110" i="12"/>
  <c r="D110" i="12"/>
  <c r="C38" i="12"/>
  <c r="D38" i="12"/>
  <c r="C20" i="12"/>
  <c r="D20" i="12"/>
  <c r="C82" i="1"/>
  <c r="C83" i="1"/>
  <c r="C84" i="1"/>
  <c r="C8" i="1"/>
  <c r="C14" i="1"/>
  <c r="C32" i="1"/>
  <c r="C38" i="1"/>
  <c r="C50" i="1"/>
  <c r="D8" i="1"/>
  <c r="D14" i="1"/>
  <c r="D38" i="1"/>
  <c r="D32" i="1"/>
  <c r="D50" i="1"/>
  <c r="D84" i="1"/>
  <c r="D83" i="1"/>
  <c r="D82" i="1"/>
  <c r="C79" i="1"/>
  <c r="D79" i="1"/>
  <c r="C73" i="1"/>
  <c r="D73" i="1"/>
  <c r="D41" i="1"/>
  <c r="D53" i="1" s="1"/>
  <c r="D42" i="1"/>
  <c r="D43" i="1"/>
  <c r="D55" i="1" s="1"/>
  <c r="D105" i="1"/>
  <c r="D13" i="11"/>
  <c r="D23" i="11"/>
  <c r="D33" i="11"/>
  <c r="D146" i="12"/>
  <c r="D62" i="13"/>
  <c r="D55" i="13"/>
  <c r="D65" i="13"/>
  <c r="D66" i="13"/>
  <c r="D67" i="13"/>
  <c r="D35" i="13"/>
  <c r="D17" i="13"/>
  <c r="D36" i="13"/>
  <c r="D18" i="13"/>
  <c r="D37" i="13"/>
  <c r="D19" i="13"/>
  <c r="D32" i="13"/>
  <c r="D26" i="13"/>
  <c r="D14" i="13"/>
  <c r="D8" i="13"/>
  <c r="D61" i="20"/>
  <c r="D80" i="20" s="1"/>
  <c r="D21" i="20"/>
  <c r="C32" i="13"/>
  <c r="C26" i="13"/>
  <c r="C14" i="13"/>
  <c r="C8" i="13"/>
  <c r="C23" i="11"/>
  <c r="C18" i="13"/>
  <c r="C36" i="13"/>
  <c r="C19" i="13"/>
  <c r="C37" i="13"/>
  <c r="C105" i="1"/>
  <c r="C33" i="11"/>
  <c r="C13" i="11"/>
  <c r="C146" i="12"/>
  <c r="C17" i="13"/>
  <c r="C35" i="13"/>
  <c r="C65" i="13"/>
  <c r="C66" i="13"/>
  <c r="C67" i="13"/>
  <c r="C62" i="13"/>
  <c r="C55" i="13"/>
  <c r="C21" i="20"/>
  <c r="C41" i="1"/>
  <c r="C53" i="1" s="1"/>
  <c r="C42" i="1"/>
  <c r="C43" i="1"/>
  <c r="E128" i="12"/>
  <c r="G128" i="12"/>
  <c r="G85" i="1"/>
  <c r="D68" i="13"/>
  <c r="G38" i="13"/>
  <c r="G43" i="13"/>
  <c r="G74" i="13" s="1"/>
  <c r="F63" i="20"/>
  <c r="F82" i="20" s="1"/>
  <c r="C61" i="20"/>
  <c r="C80" i="20" s="1"/>
  <c r="H85" i="1"/>
  <c r="D222" i="12" l="1"/>
  <c r="D220" i="12"/>
  <c r="E223" i="12"/>
  <c r="E219" i="12"/>
  <c r="E215" i="12"/>
  <c r="E211" i="12"/>
  <c r="D218" i="12"/>
  <c r="D42" i="13"/>
  <c r="D73" i="13" s="1"/>
  <c r="F74" i="13"/>
  <c r="F42" i="13"/>
  <c r="F73" i="13" s="1"/>
  <c r="F68" i="13"/>
  <c r="H20" i="13"/>
  <c r="E38" i="13"/>
  <c r="E43" i="13"/>
  <c r="E74" i="13" s="1"/>
  <c r="F20" i="13"/>
  <c r="G34" i="11"/>
  <c r="F44" i="1"/>
  <c r="F34" i="11"/>
  <c r="H34" i="11"/>
  <c r="E34" i="11"/>
  <c r="D43" i="13"/>
  <c r="D74" i="13" s="1"/>
  <c r="E41" i="13"/>
  <c r="E72" i="13" s="1"/>
  <c r="G42" i="13"/>
  <c r="G73" i="13" s="1"/>
  <c r="G75" i="13" s="1"/>
  <c r="G68" i="13"/>
  <c r="H38" i="13"/>
  <c r="F38" i="13"/>
  <c r="H68" i="13"/>
  <c r="C68" i="13"/>
  <c r="E68" i="13"/>
  <c r="G212" i="12"/>
  <c r="G216" i="12"/>
  <c r="G220" i="12"/>
  <c r="F128" i="12"/>
  <c r="H128" i="12"/>
  <c r="E222" i="12"/>
  <c r="E218" i="12"/>
  <c r="E214" i="12"/>
  <c r="E210" i="12"/>
  <c r="D85" i="1"/>
  <c r="C85" i="1"/>
  <c r="G81" i="20"/>
  <c r="H43" i="13"/>
  <c r="H74" i="13" s="1"/>
  <c r="E85" i="1"/>
  <c r="F85" i="1"/>
  <c r="G44" i="1"/>
  <c r="F221" i="12"/>
  <c r="F213" i="12"/>
  <c r="E217" i="12"/>
  <c r="F209" i="12"/>
  <c r="F216" i="12"/>
  <c r="H42" i="13"/>
  <c r="H73" i="13" s="1"/>
  <c r="C44" i="1"/>
  <c r="D223" i="12"/>
  <c r="D221" i="12"/>
  <c r="D219" i="12"/>
  <c r="D215" i="12"/>
  <c r="D210" i="12"/>
  <c r="D213" i="12"/>
  <c r="D211" i="12"/>
  <c r="C222" i="12"/>
  <c r="C220" i="12"/>
  <c r="C218" i="12"/>
  <c r="C216" i="12"/>
  <c r="C214" i="12"/>
  <c r="C212" i="12"/>
  <c r="C210" i="12"/>
  <c r="E220" i="12"/>
  <c r="E216" i="12"/>
  <c r="E212" i="12"/>
  <c r="E42" i="13"/>
  <c r="E73" i="13" s="1"/>
  <c r="F223" i="12"/>
  <c r="F219" i="12"/>
  <c r="F215" i="12"/>
  <c r="F211" i="12"/>
  <c r="G209" i="12"/>
  <c r="G213" i="12"/>
  <c r="G217" i="12"/>
  <c r="G221" i="12"/>
  <c r="H58" i="20"/>
  <c r="H209" i="12"/>
  <c r="H213" i="12"/>
  <c r="H217" i="12"/>
  <c r="H221" i="12"/>
  <c r="D58" i="20"/>
  <c r="F217" i="12"/>
  <c r="E221" i="12"/>
  <c r="E213" i="12"/>
  <c r="E209" i="12"/>
  <c r="F220" i="12"/>
  <c r="F212" i="12"/>
  <c r="G58" i="20"/>
  <c r="G20" i="13"/>
  <c r="C41" i="13"/>
  <c r="C38" i="13"/>
  <c r="E58" i="20"/>
  <c r="F58" i="20"/>
  <c r="F222" i="12"/>
  <c r="F218" i="12"/>
  <c r="F214" i="12"/>
  <c r="F210" i="12"/>
  <c r="G210" i="12"/>
  <c r="G214" i="12"/>
  <c r="G218" i="12"/>
  <c r="G222" i="12"/>
  <c r="H44" i="1"/>
  <c r="H210" i="12"/>
  <c r="H214" i="12"/>
  <c r="H218" i="12"/>
  <c r="H222" i="12"/>
  <c r="C26" i="1"/>
  <c r="D34" i="11"/>
  <c r="C34" i="11"/>
  <c r="C128" i="12"/>
  <c r="F74" i="12"/>
  <c r="E74" i="12"/>
  <c r="G74" i="12"/>
  <c r="D74" i="12"/>
  <c r="H74" i="12"/>
  <c r="C74" i="12"/>
  <c r="D38" i="13"/>
  <c r="C43" i="13"/>
  <c r="C74" i="13" s="1"/>
  <c r="C42" i="13"/>
  <c r="C73" i="13" s="1"/>
  <c r="C72" i="13"/>
  <c r="D20" i="13"/>
  <c r="H72" i="13"/>
  <c r="F41" i="13"/>
  <c r="C20" i="13"/>
  <c r="D41" i="13"/>
  <c r="E20" i="13"/>
  <c r="C58" i="20"/>
  <c r="G27" i="20"/>
  <c r="G61" i="20"/>
  <c r="G80" i="20" s="1"/>
  <c r="F27" i="20"/>
  <c r="C54" i="1"/>
  <c r="C89" i="1" s="1"/>
  <c r="E44" i="1"/>
  <c r="E54" i="1"/>
  <c r="E89" i="1" s="1"/>
  <c r="E55" i="1"/>
  <c r="E90" i="1" s="1"/>
  <c r="F54" i="1"/>
  <c r="F89" i="1" s="1"/>
  <c r="D44" i="1"/>
  <c r="F55" i="1"/>
  <c r="F90" i="1" s="1"/>
  <c r="G54" i="1"/>
  <c r="G89" i="1" s="1"/>
  <c r="H54" i="1"/>
  <c r="H89" i="1" s="1"/>
  <c r="H26" i="1"/>
  <c r="C55" i="1"/>
  <c r="C90" i="1" s="1"/>
  <c r="F26" i="1"/>
  <c r="F53" i="1"/>
  <c r="F88" i="1" s="1"/>
  <c r="D26" i="1"/>
  <c r="D56" i="1" s="1"/>
  <c r="E26" i="1"/>
  <c r="G55" i="1"/>
  <c r="G90" i="1" s="1"/>
  <c r="G26" i="1"/>
  <c r="G53" i="1"/>
  <c r="G88" i="1" s="1"/>
  <c r="H55" i="1"/>
  <c r="H90" i="1" s="1"/>
  <c r="C88" i="1"/>
  <c r="D54" i="1"/>
  <c r="D89" i="1" s="1"/>
  <c r="H53" i="1"/>
  <c r="H88" i="1" s="1"/>
  <c r="D90" i="1"/>
  <c r="D88" i="1"/>
  <c r="E88" i="1"/>
  <c r="D27" i="20"/>
  <c r="E61" i="20"/>
  <c r="E80" i="20" s="1"/>
  <c r="C27" i="20"/>
  <c r="H61" i="20"/>
  <c r="H80" i="20" s="1"/>
  <c r="E27" i="20"/>
  <c r="H27" i="20"/>
  <c r="H64" i="20" s="1"/>
  <c r="H83" i="20" s="1"/>
  <c r="E75" i="13" l="1"/>
  <c r="E64" i="20"/>
  <c r="E83" i="20" s="1"/>
  <c r="D64" i="20"/>
  <c r="D83" i="20" s="1"/>
  <c r="C64" i="20"/>
  <c r="C83" i="20" s="1"/>
  <c r="F56" i="1"/>
  <c r="G224" i="12"/>
  <c r="G44" i="13"/>
  <c r="F64" i="20"/>
  <c r="F83" i="20" s="1"/>
  <c r="D91" i="1"/>
  <c r="H56" i="1"/>
  <c r="H91" i="1" s="1"/>
  <c r="H224" i="12"/>
  <c r="E224" i="12"/>
  <c r="D224" i="12"/>
  <c r="F224" i="12"/>
  <c r="F91" i="1"/>
  <c r="E56" i="1"/>
  <c r="E91" i="1" s="1"/>
  <c r="C56" i="1"/>
  <c r="C91" i="1" s="1"/>
  <c r="H75" i="13"/>
  <c r="G64" i="20"/>
  <c r="G83" i="20" s="1"/>
  <c r="G56" i="1"/>
  <c r="H44" i="13"/>
  <c r="C75" i="13"/>
  <c r="E44" i="13"/>
  <c r="C224" i="12"/>
  <c r="C44" i="13"/>
  <c r="F72" i="13"/>
  <c r="F75" i="13" s="1"/>
  <c r="F44" i="13"/>
  <c r="D72" i="13"/>
  <c r="D75" i="13" s="1"/>
  <c r="D44" i="13"/>
  <c r="G91" i="1"/>
</calcChain>
</file>

<file path=xl/sharedStrings.xml><?xml version="1.0" encoding="utf-8"?>
<sst xmlns="http://schemas.openxmlformats.org/spreadsheetml/2006/main" count="487" uniqueCount="94">
  <si>
    <t>Bizkaia</t>
  </si>
  <si>
    <t>Gipuzkoa</t>
  </si>
  <si>
    <t>VIVIENDAS LIBRES INICIADAS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</si>
  <si>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</si>
  <si>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</si>
  <si>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</si>
  <si>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</si>
  <si>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</si>
  <si>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</si>
  <si>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</si>
  <si>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</si>
  <si>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</si>
  <si>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</si>
  <si>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</si>
  <si>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</si>
  <si>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</si>
  <si>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</si>
  <si>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Fuente: calificaciones provisionales y definitivas de VPO y actas de replanteo y de recepción provisional de viviendas sociales</t>
  </si>
  <si>
    <t>Fuente: calificaciones provisionales y definitivas de VPO y actas de replanteo y de recepción provisional de viviendas sociales.</t>
  </si>
  <si>
    <t>VISESA</t>
  </si>
  <si>
    <t>BOE sust. Pribatua
VPO pr. Privada</t>
  </si>
  <si>
    <t>EESS sust. Pribatua
VVSS pr. Privada</t>
  </si>
  <si>
    <t>Guztira/Total</t>
  </si>
  <si>
    <t>Araba / Álava</t>
  </si>
  <si>
    <t>ETXEBIZITA LIBREA HASIAK URTEKA ETA LURRALDEKA</t>
  </si>
  <si>
    <t>EL / VL</t>
  </si>
  <si>
    <t>BOE Saileko Kontzer.
VPO concert. Dpto.</t>
  </si>
  <si>
    <t>EESS Saila
VVSS Departamento</t>
  </si>
  <si>
    <t>EESS Guztira
VVSS Total</t>
  </si>
  <si>
    <t>SAILA / DEPARTAMENTO</t>
  </si>
  <si>
    <t>BOE Visesa
VPO Visesa</t>
  </si>
  <si>
    <t>Laudio / Llodio</t>
  </si>
  <si>
    <t>EESS sust pribatua
VVSS pr.privada</t>
  </si>
  <si>
    <t>BOE gainerakoak
VPO resto</t>
  </si>
  <si>
    <t>BOE kontzer.
VPO concert.</t>
  </si>
  <si>
    <t>Guztira BOE+EESS+ZB+UET
Total VPO+VVSS+AD+VTM</t>
  </si>
  <si>
    <t>Udal etxebizitza tasatuak alokairuan
Viv. Tasadas municipales en alquiler</t>
  </si>
  <si>
    <t>Udal etxebizitza tasatuak jabetzan
Viv. tasadas municipales en propiedad</t>
  </si>
  <si>
    <t>BOE Guztira
VPO Total</t>
  </si>
  <si>
    <t>Visesa Guztira
Visesa Total</t>
  </si>
  <si>
    <t>Saila Guztira
Departamento Total</t>
  </si>
  <si>
    <t>Mota / Tipo</t>
  </si>
  <si>
    <t>Udalerria/Municipio</t>
  </si>
  <si>
    <t>EAE/CAV</t>
  </si>
  <si>
    <t>Eusko Jaurlaritzaren administrazio-sailkapena ez daukaten etxebizitzak, guztira (beste bitarteko batzurekin zenbatetsiak).
Total Vivendas y ADAS no Sujetas a Calificación Administrativa Gobierno Vasco</t>
  </si>
  <si>
    <t>Bilbao Metropolitano</t>
  </si>
  <si>
    <t>Álava Central</t>
  </si>
  <si>
    <t>Eusko Jaurlaritzaren administrazio-sailkapena ez daukaten etxebizitzak, guztira (beste bitarteko batzurekin zenbatetsiak).
Total Viviendas y ADAS no Sujetas a Calificación Administrativa Gobierno Vasco</t>
  </si>
  <si>
    <t>Etxebizitza Tasatu Autonomikoak Viviendas Tasadas Autonómicas</t>
  </si>
  <si>
    <t>Fuente: calificaciones provisionales y definitivas de VPO y actas de replanteo y de recepción provisional de VVSS.</t>
  </si>
  <si>
    <t>Fuente: calificaciones provisionales y definitivas de VPO y actas de replanteo y de recepción provisional de VVSS</t>
  </si>
  <si>
    <t>VIVIENDAS TASADAS Y ADAS NO SUJETAS A CALIFICACIÓN G.VASCO Y EN BASE</t>
  </si>
  <si>
    <t>A LA ESTADÍSTICA DE EDIFICACIÓN Y VIVIENDA</t>
  </si>
  <si>
    <t>BASE A DISTINTAS FUENTES</t>
  </si>
  <si>
    <t>VIVIENDAS TASADAS Y ADAS NO SUJETAS A CALIFICACIÓN G.VASCO Y ESTIMADAS EN</t>
  </si>
  <si>
    <t>EUSKO JAURLARITZAREN KALIFIKAZIOAREN MENPE EZ DAUDEN ETXEBIZITZA TASATUAK</t>
  </si>
  <si>
    <t>ETA ZUZKIDURA BIZITOKIAK, HAINBAT ITURRIREN BITARTEZ ZENBATETSIAK</t>
  </si>
  <si>
    <t>(*)Ez dago daturik/ No hay datos</t>
  </si>
  <si>
    <t>BOE Saila
VPO Departamento</t>
  </si>
  <si>
    <t>BOE Sailea
VPO Departamento</t>
  </si>
  <si>
    <t>Etxebizitza Tasatu Autonomikoak               Viviendas Tasadas Autonómicas</t>
  </si>
  <si>
    <t>GUZTIRA/TOTAL</t>
  </si>
  <si>
    <t>Donostia/San Sebastián</t>
  </si>
  <si>
    <t>Ekimen publikoa-Guztia
Total iniciativa pública</t>
  </si>
  <si>
    <t>Iturria: BOEen behin-behineko eta behin betiko kalifikazioak, eta EESSen hasierako akta eta behin-behineko hartze agiria</t>
  </si>
  <si>
    <t>Iturria: BOE behin-behineko eta behin betiko kalifikazioak ,eta EE SS zuinketa-akta eta behin-behineko onarpen-akta</t>
  </si>
  <si>
    <t>EESS Visesa
VVSS Visesa</t>
  </si>
  <si>
    <t>Zuzkidurako bizitokiak(*)
Aloj. Dotacionales(*)</t>
  </si>
  <si>
    <t>Zuzkidurako bizitokiak(*)(**)
Alojamientos dotacionales(*)(**)</t>
  </si>
  <si>
    <t>Udal etxebizitza tasatuak alokairuan(**)
Viv. tasadas municipales en alquiler(**)</t>
  </si>
  <si>
    <t>Udal etxebizitza tasatuak jabetzan(**)
Viviendas Tasadas municipales en propiedad(**)</t>
  </si>
  <si>
    <t>(*)Lehenengo hiruhilabeteko datuak/ Datos de primer trimestre</t>
  </si>
  <si>
    <t>Udal etxebizitza tasatuak alokairuan(*)
Viv. Tasadas municipales en alquiler(*)</t>
  </si>
  <si>
    <t>Udal etxebizitza tasatuak jabetzan(*)
Viv. tasadas municipales en propiedad(*)</t>
  </si>
  <si>
    <t>(*)Eraikuntzari eta Etxebizitzari buruzko estatistikakoak eta Sailkoak/De la Estadística de Edificación y Vivienda y del Departamento</t>
  </si>
  <si>
    <t>Iturria: Sustapen Ministerioa/ Fuente: Ministerio de Fomento</t>
  </si>
  <si>
    <t>2017(**)</t>
  </si>
  <si>
    <t>Etxebizitza Tasatu Autonomikoak                           Viviendas Tasadas Autonómicas</t>
  </si>
  <si>
    <t>2017(*)</t>
  </si>
  <si>
    <t>ETXEBIZITZA BABESTU HASIAK, URTEKA ETA LURRALDEKA. 2017ko 4. hiruhilekoan arte</t>
  </si>
  <si>
    <t>VIVIENDAS PROTEGIDAS INICIADAS SEGÚN AÑO POR TERRITORIO HISTÓRICO. Hasta 4º trimestre 2017</t>
  </si>
  <si>
    <t>EKIMEN PUBLIKOAK HASITAKO BABESTUTAKO ETXEBIZITZAK URTEKA ETA LURRALDEKA. 2017ko 4. hiruhilekoan arte</t>
  </si>
  <si>
    <t>VIVIENDAS PROTEGIDAS INICIADAS DE INICIATIVA PÚBLICA SEGÚN AÑO POR TERRITORIO. Hasta 4º trimestre 2017</t>
  </si>
  <si>
    <t>ALOKAIRUAN HASITAKO ETXEBIZITZAK URTEKA ETA LURRALDEKA. 2017ko 4. hiruhilekoan arte</t>
  </si>
  <si>
    <t>VIVIENDAS INICIADAS EN ALQUILER SEGÚN AÑO POR TERRITORIOS HISTÓRICOS. Hasta 4º trimestre 2017</t>
  </si>
  <si>
    <t>ETXEBIZITZA BABESTU HASIAK URTEKA ETA EGITURAZKO ESKUALDEKA. 2017ko 4. hiruhilekoan arte</t>
  </si>
  <si>
    <t>VIVIENDAS PROTEGIDAS INICIADAS SEGÚN AÑO POR ÁREAS FUNCIONALES. Hasta 4º trimestre 2017</t>
  </si>
  <si>
    <t>HIRU HIRIBURUTEAN HASITAKO ETXEBIZITZAK. 2017ko 4. hiruhilekoan arte</t>
  </si>
  <si>
    <t>VIVIENDAS PROTEGIDAS INICIADAS EN LAS CAPITALES. Hasta 4º trimestre 2017</t>
  </si>
  <si>
    <t>(**)Hirugarren hiruhilabeteko datuak/ Datos de tercer trimestre</t>
  </si>
  <si>
    <t>Azkenengo eguneratzea 2018/01/09 - Última actualización a 09/01/2018</t>
  </si>
  <si>
    <t xml:space="preserve">Total Viviendas Sujetas a Calificación Administrativa Gobierno Vasco                Eusko Jaurlaritzaren administrazio-sailkapena duten etxebizitzak guztira
</t>
  </si>
  <si>
    <t xml:space="preserve">Total Viviendas Sujetas a Calificación Administrativa Gobierno Vasco/   Eusko Jaurlaritzaren administrazio-sailkapena duten etxebizitzak guztira
</t>
  </si>
  <si>
    <t xml:space="preserve">Total Viviendas Sujetas a Calificación Administrativa Gobierno Vasco                  Eusko Jaurlaritzaren administrazio-sailkapena duten etxebizitzak guztira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</si>
</sst>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35">
    <font>
      <sz val="10"/>
      <name val="MS Sans"/>
    </font>
    <font>
      <sz val="10"/>
      <name val="MS Sans"/>
    </font>
    <font>
      <sz val="10"/>
      <color indexed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b/>
      <i/>
      <sz val="12"/>
      <name val="Verdana"/>
      <family val="2"/>
    </font>
    <font>
      <sz val="12"/>
      <name val="Helv"/>
    </font>
    <font>
      <sz val="10"/>
      <color indexed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4" borderId="0" applyNumberFormat="0" applyBorder="0" applyAlignment="0" applyProtection="0"/>
    <xf numFmtId="0" fontId="20" fillId="16" borderId="1" applyNumberFormat="0" applyAlignment="0" applyProtection="0"/>
    <xf numFmtId="0" fontId="21" fillId="1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24" fillId="7" borderId="1" applyNumberFormat="0" applyAlignment="0" applyProtection="0"/>
    <xf numFmtId="164" fontId="15" fillId="0" borderId="0" applyFont="0" applyFill="0" applyBorder="0" applyAlignment="0" applyProtection="0"/>
    <xf numFmtId="0" fontId="25" fillId="3" borderId="0" applyNumberFormat="0" applyBorder="0" applyAlignment="0" applyProtection="0"/>
    <xf numFmtId="4" fontId="1" fillId="0" borderId="0" applyFont="0" applyFill="0" applyBorder="0" applyAlignment="0" applyProtection="0"/>
    <xf numFmtId="0" fontId="27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6" fillId="23" borderId="4" applyNumberFormat="0" applyFont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3" fillId="0" borderId="8" applyNumberFormat="0" applyFill="0" applyAlignment="0" applyProtection="0"/>
    <xf numFmtId="0" fontId="34" fillId="0" borderId="9" applyNumberFormat="0" applyFill="0" applyAlignment="0" applyProtection="0"/>
  </cellStyleXfs>
  <cellXfs count="12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/>
    <xf numFmtId="0" fontId="7" fillId="0" borderId="10" xfId="0" applyFont="1" applyFill="1" applyBorder="1" applyAlignment="1">
      <alignment horizontal="left" wrapText="1"/>
    </xf>
    <xf numFmtId="0" fontId="9" fillId="0" borderId="0" xfId="0" applyFont="1"/>
    <xf numFmtId="3" fontId="5" fillId="0" borderId="16" xfId="0" applyNumberFormat="1" applyFont="1" applyFill="1" applyBorder="1" applyAlignment="1"/>
    <xf numFmtId="3" fontId="5" fillId="0" borderId="18" xfId="0" applyNumberFormat="1" applyFont="1" applyFill="1" applyBorder="1" applyAlignment="1"/>
    <xf numFmtId="3" fontId="5" fillId="0" borderId="20" xfId="0" applyNumberFormat="1" applyFont="1" applyFill="1" applyBorder="1" applyAlignment="1"/>
    <xf numFmtId="3" fontId="5" fillId="0" borderId="0" xfId="0" applyNumberFormat="1" applyFont="1" applyFill="1" applyBorder="1" applyAlignment="1"/>
    <xf numFmtId="3" fontId="5" fillId="0" borderId="21" xfId="0" applyNumberFormat="1" applyFont="1" applyFill="1" applyBorder="1" applyAlignment="1"/>
    <xf numFmtId="3" fontId="5" fillId="0" borderId="22" xfId="0" applyNumberFormat="1" applyFont="1" applyFill="1" applyBorder="1" applyAlignment="1"/>
    <xf numFmtId="0" fontId="11" fillId="0" borderId="15" xfId="0" applyFont="1" applyFill="1" applyBorder="1" applyAlignment="1">
      <alignment horizontal="center" vertical="center"/>
    </xf>
    <xf numFmtId="0" fontId="5" fillId="0" borderId="0" xfId="36" applyFont="1"/>
    <xf numFmtId="0" fontId="7" fillId="0" borderId="0" xfId="36" applyFont="1"/>
    <xf numFmtId="0" fontId="8" fillId="0" borderId="0" xfId="36" applyFont="1"/>
    <xf numFmtId="0" fontId="8" fillId="0" borderId="11" xfId="36" applyFont="1" applyFill="1" applyBorder="1" applyAlignment="1">
      <alignment horizontal="left"/>
    </xf>
    <xf numFmtId="0" fontId="8" fillId="0" borderId="12" xfId="36" applyFont="1" applyFill="1" applyBorder="1" applyAlignment="1">
      <alignment horizontal="left"/>
    </xf>
    <xf numFmtId="0" fontId="7" fillId="0" borderId="13" xfId="36" applyFont="1" applyFill="1" applyBorder="1" applyAlignment="1">
      <alignment horizontal="left"/>
    </xf>
    <xf numFmtId="0" fontId="7" fillId="0" borderId="0" xfId="36" applyFont="1" applyFill="1" applyBorder="1" applyAlignment="1">
      <alignment horizontal="left"/>
    </xf>
    <xf numFmtId="0" fontId="9" fillId="0" borderId="0" xfId="36" applyFont="1"/>
    <xf numFmtId="0" fontId="7" fillId="0" borderId="10" xfId="36" applyFont="1" applyFill="1" applyBorder="1" applyAlignment="1">
      <alignment horizontal="left" wrapText="1"/>
    </xf>
    <xf numFmtId="0" fontId="8" fillId="0" borderId="0" xfId="35" applyFont="1"/>
    <xf numFmtId="0" fontId="7" fillId="0" borderId="0" xfId="35" applyFont="1"/>
    <xf numFmtId="0" fontId="8" fillId="0" borderId="11" xfId="35" applyFont="1" applyFill="1" applyBorder="1" applyAlignment="1">
      <alignment horizontal="left"/>
    </xf>
    <xf numFmtId="0" fontId="8" fillId="0" borderId="12" xfId="35" applyFont="1" applyFill="1" applyBorder="1" applyAlignment="1">
      <alignment horizontal="left"/>
    </xf>
    <xf numFmtId="0" fontId="7" fillId="0" borderId="13" xfId="35" applyFont="1" applyFill="1" applyBorder="1" applyAlignment="1">
      <alignment horizontal="center"/>
    </xf>
    <xf numFmtId="3" fontId="5" fillId="0" borderId="16" xfId="35" applyNumberFormat="1" applyFont="1" applyFill="1" applyBorder="1" applyAlignment="1"/>
    <xf numFmtId="3" fontId="5" fillId="0" borderId="18" xfId="35" applyNumberFormat="1" applyFont="1" applyFill="1" applyBorder="1" applyAlignment="1"/>
    <xf numFmtId="3" fontId="5" fillId="0" borderId="20" xfId="35" applyNumberFormat="1" applyFont="1" applyBorder="1"/>
    <xf numFmtId="0" fontId="5" fillId="0" borderId="0" xfId="35" applyFont="1"/>
    <xf numFmtId="3" fontId="5" fillId="0" borderId="25" xfId="35" applyNumberFormat="1" applyFont="1" applyBorder="1"/>
    <xf numFmtId="3" fontId="5" fillId="0" borderId="0" xfId="35" applyNumberFormat="1" applyFont="1" applyBorder="1"/>
    <xf numFmtId="0" fontId="8" fillId="0" borderId="0" xfId="37" applyFont="1"/>
    <xf numFmtId="0" fontId="7" fillId="0" borderId="26" xfId="37" applyFont="1" applyFill="1" applyBorder="1" applyAlignment="1">
      <alignment horizontal="left"/>
    </xf>
    <xf numFmtId="0" fontId="7" fillId="0" borderId="27" xfId="37" applyFont="1" applyFill="1" applyBorder="1" applyAlignment="1">
      <alignment horizontal="left"/>
    </xf>
    <xf numFmtId="3" fontId="8" fillId="0" borderId="0" xfId="37" applyNumberFormat="1" applyFont="1"/>
    <xf numFmtId="3" fontId="12" fillId="0" borderId="19" xfId="37" applyNumberFormat="1" applyFont="1" applyFill="1" applyBorder="1" applyAlignment="1">
      <alignment horizontal="left"/>
    </xf>
    <xf numFmtId="3" fontId="12" fillId="0" borderId="13" xfId="37" applyNumberFormat="1" applyFont="1" applyFill="1" applyBorder="1" applyAlignment="1">
      <alignment horizontal="left"/>
    </xf>
    <xf numFmtId="3" fontId="7" fillId="0" borderId="0" xfId="37" applyNumberFormat="1" applyFont="1"/>
    <xf numFmtId="3" fontId="5" fillId="0" borderId="29" xfId="37" applyNumberFormat="1" applyFont="1" applyFill="1" applyBorder="1" applyAlignment="1"/>
    <xf numFmtId="3" fontId="5" fillId="0" borderId="30" xfId="37" applyNumberFormat="1" applyFont="1" applyFill="1" applyBorder="1" applyAlignment="1"/>
    <xf numFmtId="3" fontId="13" fillId="0" borderId="31" xfId="37" applyNumberFormat="1" applyFont="1" applyFill="1" applyBorder="1" applyAlignment="1"/>
    <xf numFmtId="3" fontId="8" fillId="0" borderId="33" xfId="37" applyNumberFormat="1" applyFont="1" applyFill="1" applyBorder="1" applyAlignment="1">
      <alignment horizontal="left" wrapText="1"/>
    </xf>
    <xf numFmtId="3" fontId="8" fillId="0" borderId="34" xfId="37" applyNumberFormat="1" applyFont="1" applyFill="1" applyBorder="1" applyAlignment="1">
      <alignment horizontal="left" wrapText="1"/>
    </xf>
    <xf numFmtId="3" fontId="7" fillId="24" borderId="35" xfId="37" applyNumberFormat="1" applyFont="1" applyFill="1" applyBorder="1" applyAlignment="1">
      <alignment horizontal="left"/>
    </xf>
    <xf numFmtId="3" fontId="5" fillId="24" borderId="28" xfId="37" applyNumberFormat="1" applyFont="1" applyFill="1" applyBorder="1" applyAlignment="1"/>
    <xf numFmtId="3" fontId="7" fillId="24" borderId="26" xfId="37" applyNumberFormat="1" applyFont="1" applyFill="1" applyBorder="1" applyAlignment="1">
      <alignment horizontal="left" wrapText="1"/>
    </xf>
    <xf numFmtId="0" fontId="7" fillId="0" borderId="0" xfId="35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3" fontId="5" fillId="0" borderId="24" xfId="0" applyNumberFormat="1" applyFont="1" applyFill="1" applyBorder="1" applyAlignment="1">
      <alignment horizontal="right"/>
    </xf>
    <xf numFmtId="0" fontId="5" fillId="0" borderId="0" xfId="0" applyFont="1" applyAlignment="1"/>
    <xf numFmtId="3" fontId="5" fillId="0" borderId="20" xfId="33" applyNumberFormat="1" applyFont="1" applyFill="1" applyBorder="1" applyAlignment="1"/>
    <xf numFmtId="0" fontId="0" fillId="0" borderId="0" xfId="0" applyAlignment="1"/>
    <xf numFmtId="0" fontId="7" fillId="0" borderId="37" xfId="0" applyFont="1" applyFill="1" applyBorder="1" applyAlignment="1">
      <alignment horizontal="left"/>
    </xf>
    <xf numFmtId="0" fontId="7" fillId="0" borderId="38" xfId="36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 applyFill="1"/>
    <xf numFmtId="0" fontId="2" fillId="0" borderId="0" xfId="0" applyFont="1" applyFill="1"/>
    <xf numFmtId="3" fontId="5" fillId="0" borderId="18" xfId="33" applyNumberFormat="1" applyFont="1" applyFill="1" applyBorder="1"/>
    <xf numFmtId="0" fontId="5" fillId="0" borderId="0" xfId="0" applyFont="1" applyFill="1" applyAlignment="1"/>
    <xf numFmtId="0" fontId="10" fillId="0" borderId="0" xfId="0" applyFont="1" applyFill="1"/>
    <xf numFmtId="0" fontId="7" fillId="0" borderId="0" xfId="0" quotePrefix="1" applyFont="1" applyFill="1"/>
    <xf numFmtId="0" fontId="7" fillId="0" borderId="0" xfId="0" quotePrefix="1" applyFont="1" applyFill="1" applyAlignment="1">
      <alignment horizontal="left"/>
    </xf>
    <xf numFmtId="0" fontId="14" fillId="0" borderId="0" xfId="0" applyFont="1" applyFill="1"/>
    <xf numFmtId="0" fontId="8" fillId="0" borderId="0" xfId="35" applyFont="1" applyFill="1"/>
    <xf numFmtId="0" fontId="8" fillId="0" borderId="0" xfId="37" applyFont="1" applyFill="1"/>
    <xf numFmtId="0" fontId="7" fillId="0" borderId="40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left"/>
    </xf>
    <xf numFmtId="0" fontId="8" fillId="0" borderId="0" xfId="35" applyFont="1" applyFill="1" applyBorder="1" applyAlignment="1">
      <alignment horizontal="left"/>
    </xf>
    <xf numFmtId="0" fontId="8" fillId="0" borderId="17" xfId="35" applyFont="1" applyFill="1" applyBorder="1" applyAlignment="1">
      <alignment horizontal="left"/>
    </xf>
    <xf numFmtId="0" fontId="7" fillId="0" borderId="10" xfId="0" applyFont="1" applyFill="1" applyBorder="1" applyAlignment="1">
      <alignment wrapText="1"/>
    </xf>
    <xf numFmtId="0" fontId="4" fillId="0" borderId="0" xfId="0" applyFont="1" applyFill="1"/>
    <xf numFmtId="0" fontId="4" fillId="0" borderId="37" xfId="0" applyFont="1" applyFill="1" applyBorder="1"/>
    <xf numFmtId="0" fontId="16" fillId="0" borderId="0" xfId="0" applyFont="1" applyFill="1"/>
    <xf numFmtId="0" fontId="16" fillId="0" borderId="40" xfId="0" applyFont="1" applyFill="1" applyBorder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4" fillId="0" borderId="37" xfId="0" applyFont="1" applyBorder="1"/>
    <xf numFmtId="0" fontId="3" fillId="0" borderId="40" xfId="0" applyFont="1" applyFill="1" applyBorder="1" applyAlignment="1">
      <alignment horizontal="left"/>
    </xf>
    <xf numFmtId="0" fontId="16" fillId="0" borderId="0" xfId="0" applyFont="1"/>
    <xf numFmtId="0" fontId="16" fillId="0" borderId="37" xfId="0" applyFont="1" applyBorder="1"/>
    <xf numFmtId="0" fontId="3" fillId="0" borderId="37" xfId="0" applyFont="1" applyFill="1" applyBorder="1" applyAlignment="1">
      <alignment horizontal="left"/>
    </xf>
    <xf numFmtId="0" fontId="4" fillId="0" borderId="0" xfId="0" applyFont="1" applyFill="1" applyBorder="1"/>
    <xf numFmtId="0" fontId="8" fillId="0" borderId="0" xfId="35" applyFont="1" applyBorder="1"/>
    <xf numFmtId="0" fontId="16" fillId="0" borderId="0" xfId="0" applyFont="1" applyBorder="1"/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0" xfId="35" applyFont="1" applyAlignment="1">
      <alignment wrapText="1"/>
    </xf>
    <xf numFmtId="0" fontId="7" fillId="0" borderId="0" xfId="35" applyFont="1" applyAlignment="1">
      <alignment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0" fontId="5" fillId="0" borderId="0" xfId="0" quotePrefix="1" applyFont="1" applyFill="1"/>
    <xf numFmtId="0" fontId="13" fillId="0" borderId="0" xfId="36" applyFont="1" applyFill="1" applyBorder="1" applyAlignment="1">
      <alignment horizontal="left"/>
    </xf>
    <xf numFmtId="0" fontId="13" fillId="0" borderId="0" xfId="0" applyFont="1" applyFill="1" applyBorder="1" applyAlignment="1">
      <alignment vertical="center"/>
    </xf>
    <xf numFmtId="0" fontId="5" fillId="0" borderId="0" xfId="37" applyFont="1"/>
    <xf numFmtId="0" fontId="11" fillId="0" borderId="3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3" fontId="5" fillId="0" borderId="0" xfId="33" applyNumberFormat="1" applyFont="1" applyFill="1" applyBorder="1" applyAlignment="1"/>
    <xf numFmtId="3" fontId="8" fillId="0" borderId="0" xfId="35" applyNumberFormat="1" applyFont="1"/>
    <xf numFmtId="0" fontId="7" fillId="0" borderId="36" xfId="0" applyFont="1" applyFill="1" applyBorder="1" applyAlignment="1">
      <alignment horizontal="center" vertical="justify" wrapText="1"/>
    </xf>
    <xf numFmtId="0" fontId="7" fillId="0" borderId="42" xfId="0" applyFont="1" applyFill="1" applyBorder="1" applyAlignment="1">
      <alignment horizontal="center" vertical="justify" wrapText="1"/>
    </xf>
    <xf numFmtId="0" fontId="7" fillId="0" borderId="14" xfId="0" applyFont="1" applyFill="1" applyBorder="1" applyAlignment="1">
      <alignment horizontal="left" vertical="justify" wrapText="1"/>
    </xf>
    <xf numFmtId="0" fontId="7" fillId="0" borderId="10" xfId="0" applyFont="1" applyFill="1" applyBorder="1" applyAlignment="1">
      <alignment horizontal="left" vertical="justify" wrapText="1"/>
    </xf>
    <xf numFmtId="0" fontId="7" fillId="0" borderId="14" xfId="0" applyFont="1" applyFill="1" applyBorder="1" applyAlignment="1">
      <alignment horizontal="center" vertical="justify" wrapText="1"/>
    </xf>
    <xf numFmtId="0" fontId="7" fillId="0" borderId="10" xfId="0" applyFont="1" applyFill="1" applyBorder="1" applyAlignment="1">
      <alignment horizontal="center" vertical="justify" wrapText="1"/>
    </xf>
    <xf numFmtId="0" fontId="7" fillId="0" borderId="19" xfId="35" applyFont="1" applyFill="1" applyBorder="1" applyAlignment="1">
      <alignment horizontal="center"/>
    </xf>
    <xf numFmtId="0" fontId="7" fillId="0" borderId="13" xfId="35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3" fontId="8" fillId="0" borderId="43" xfId="37" applyNumberFormat="1" applyFont="1" applyFill="1" applyBorder="1" applyAlignment="1">
      <alignment horizontal="center" vertical="center"/>
    </xf>
    <xf numFmtId="3" fontId="8" fillId="0" borderId="29" xfId="37" applyNumberFormat="1" applyFont="1" applyFill="1" applyBorder="1" applyAlignment="1">
      <alignment horizontal="center" vertical="center"/>
    </xf>
    <xf numFmtId="3" fontId="8" fillId="0" borderId="44" xfId="37" applyNumberFormat="1" applyFont="1" applyFill="1" applyBorder="1" applyAlignment="1">
      <alignment horizontal="center" vertical="center"/>
    </xf>
    <xf numFmtId="3" fontId="8" fillId="0" borderId="43" xfId="37" applyNumberFormat="1" applyFont="1" applyFill="1" applyBorder="1" applyAlignment="1">
      <alignment horizontal="center" vertical="center" wrapText="1"/>
    </xf>
    <xf numFmtId="3" fontId="8" fillId="0" borderId="29" xfId="37" applyNumberFormat="1" applyFont="1" applyFill="1" applyBorder="1" applyAlignment="1">
      <alignment horizontal="center" vertical="center" wrapText="1"/>
    </xf>
    <xf numFmtId="3" fontId="8" fillId="0" borderId="44" xfId="37" applyNumberFormat="1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builtinId="16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2"/>
  <sheetViews>
    <sheetView tabSelected="1" zoomScaleNormal="100" zoomScaleSheetLayoutView="75" workbookViewId="0">
      <selection activeCell="A4" sqref="A4"/>
    </sheetView>
  </sheetViews>
  <sheetFormatPr baseColWidth="10" defaultColWidth="12" defaultRowHeight="12.75"/>
  <cols>
    <col min="1" max="1" width="2.85546875" style="82" customWidth="1"/>
    <col min="2" max="2" width="40.140625" style="66" customWidth="1"/>
    <col min="3" max="8" width="5.5703125" style="67" bestFit="1" customWidth="1"/>
    <col min="9" max="10" width="8" style="67" bestFit="1" customWidth="1"/>
    <col min="11" max="16384" width="12" style="82"/>
  </cols>
  <sheetData>
    <row r="1" spans="1:10">
      <c r="A1" s="65" t="s">
        <v>79</v>
      </c>
    </row>
    <row r="2" spans="1:10">
      <c r="A2" s="65" t="s">
        <v>80</v>
      </c>
    </row>
    <row r="3" spans="1:10" ht="6" customHeight="1" thickBot="1">
      <c r="B3" s="65"/>
    </row>
    <row r="4" spans="1:10" ht="27" customHeight="1">
      <c r="B4" s="11" t="s">
        <v>20</v>
      </c>
      <c r="C4" s="19">
        <v>2010</v>
      </c>
      <c r="D4" s="19">
        <v>2011</v>
      </c>
      <c r="E4" s="19">
        <v>2012</v>
      </c>
      <c r="F4" s="19">
        <v>2013</v>
      </c>
      <c r="G4" s="19">
        <v>2014</v>
      </c>
      <c r="H4" s="19">
        <v>2015</v>
      </c>
      <c r="I4" s="19">
        <v>2016</v>
      </c>
      <c r="J4" s="19">
        <v>2017</v>
      </c>
    </row>
    <row r="5" spans="1:10">
      <c r="B5" s="6" t="s">
        <v>23</v>
      </c>
      <c r="C5" s="13">
        <v>788</v>
      </c>
      <c r="D5" s="13">
        <v>195</v>
      </c>
      <c r="E5" s="13">
        <v>31</v>
      </c>
      <c r="F5" s="13"/>
      <c r="G5" s="13">
        <v>20</v>
      </c>
      <c r="H5" s="13">
        <v>15</v>
      </c>
      <c r="I5" s="13">
        <v>40</v>
      </c>
      <c r="J5" s="13">
        <v>52</v>
      </c>
    </row>
    <row r="6" spans="1:10">
      <c r="B6" s="7" t="s">
        <v>0</v>
      </c>
      <c r="C6" s="14">
        <v>411</v>
      </c>
      <c r="D6" s="14">
        <v>881</v>
      </c>
      <c r="E6" s="14">
        <v>905</v>
      </c>
      <c r="F6" s="14">
        <v>683</v>
      </c>
      <c r="G6" s="14">
        <v>606</v>
      </c>
      <c r="H6" s="14">
        <v>304</v>
      </c>
      <c r="I6" s="14">
        <v>302</v>
      </c>
      <c r="J6" s="14">
        <v>121</v>
      </c>
    </row>
    <row r="7" spans="1:10">
      <c r="B7" s="6" t="s">
        <v>1</v>
      </c>
      <c r="C7" s="13">
        <v>813</v>
      </c>
      <c r="D7" s="13">
        <v>891</v>
      </c>
      <c r="E7" s="13">
        <v>285</v>
      </c>
      <c r="F7" s="13">
        <v>333</v>
      </c>
      <c r="G7" s="13">
        <v>253</v>
      </c>
      <c r="H7" s="13">
        <v>85</v>
      </c>
      <c r="I7" s="13">
        <v>198</v>
      </c>
      <c r="J7" s="13">
        <v>90</v>
      </c>
    </row>
    <row r="8" spans="1:10" ht="13.5" thickBot="1">
      <c r="B8" s="8" t="s">
        <v>43</v>
      </c>
      <c r="C8" s="15">
        <f t="shared" ref="C8:G8" si="0">SUM(C5:C7)</f>
        <v>2012</v>
      </c>
      <c r="D8" s="15">
        <f t="shared" si="0"/>
        <v>1967</v>
      </c>
      <c r="E8" s="15">
        <f t="shared" si="0"/>
        <v>1221</v>
      </c>
      <c r="F8" s="15">
        <f t="shared" si="0"/>
        <v>1016</v>
      </c>
      <c r="G8" s="15">
        <f t="shared" si="0"/>
        <v>879</v>
      </c>
      <c r="H8" s="15">
        <f>SUM(H5:H7)</f>
        <v>404</v>
      </c>
      <c r="I8" s="15">
        <f>SUM(I5:I7)</f>
        <v>540</v>
      </c>
      <c r="J8" s="15">
        <f>SUM(J5:J7)</f>
        <v>263</v>
      </c>
    </row>
    <row r="9" spans="1:10" ht="6" customHeight="1" thickBot="1">
      <c r="B9" s="9"/>
    </row>
    <row r="10" spans="1:10" ht="27" customHeight="1">
      <c r="B10" s="11" t="s">
        <v>26</v>
      </c>
      <c r="C10" s="19">
        <v>2010</v>
      </c>
      <c r="D10" s="19">
        <v>2011</v>
      </c>
      <c r="E10" s="19">
        <v>2012</v>
      </c>
      <c r="F10" s="19">
        <v>2013</v>
      </c>
      <c r="G10" s="19">
        <v>2014</v>
      </c>
      <c r="H10" s="19">
        <v>2015</v>
      </c>
      <c r="I10" s="19">
        <v>2016</v>
      </c>
      <c r="J10" s="19">
        <v>2017</v>
      </c>
    </row>
    <row r="11" spans="1:10">
      <c r="B11" s="6" t="s">
        <v>23</v>
      </c>
      <c r="C11" s="13"/>
      <c r="D11" s="13">
        <v>36</v>
      </c>
      <c r="E11" s="13"/>
      <c r="F11" s="13"/>
      <c r="G11" s="13"/>
      <c r="H11" s="13"/>
      <c r="I11" s="13"/>
      <c r="J11" s="13"/>
    </row>
    <row r="12" spans="1:10">
      <c r="B12" s="7" t="s">
        <v>0</v>
      </c>
      <c r="C12" s="14">
        <v>330</v>
      </c>
      <c r="D12" s="14">
        <v>526</v>
      </c>
      <c r="E12" s="14"/>
      <c r="F12" s="14">
        <v>241</v>
      </c>
      <c r="G12" s="14">
        <v>225</v>
      </c>
      <c r="H12" s="14">
        <v>110</v>
      </c>
      <c r="I12" s="14"/>
      <c r="J12" s="14">
        <v>439</v>
      </c>
    </row>
    <row r="13" spans="1:10">
      <c r="B13" s="6" t="s">
        <v>1</v>
      </c>
      <c r="C13" s="13">
        <v>282</v>
      </c>
      <c r="D13" s="13">
        <v>131</v>
      </c>
      <c r="E13" s="13">
        <v>180</v>
      </c>
      <c r="F13" s="13"/>
      <c r="G13" s="13">
        <v>135</v>
      </c>
      <c r="H13" s="13">
        <v>106</v>
      </c>
      <c r="I13" s="13">
        <v>268</v>
      </c>
      <c r="J13" s="13"/>
    </row>
    <row r="14" spans="1:10" ht="13.5" thickBot="1">
      <c r="B14" s="8" t="s">
        <v>43</v>
      </c>
      <c r="C14" s="15">
        <f t="shared" ref="C14:G14" si="1">SUM(C11:C13)</f>
        <v>612</v>
      </c>
      <c r="D14" s="15">
        <f t="shared" si="1"/>
        <v>693</v>
      </c>
      <c r="E14" s="15">
        <f t="shared" si="1"/>
        <v>180</v>
      </c>
      <c r="F14" s="15">
        <f t="shared" si="1"/>
        <v>241</v>
      </c>
      <c r="G14" s="15">
        <f t="shared" si="1"/>
        <v>360</v>
      </c>
      <c r="H14" s="15">
        <f>SUM(H11:H13)</f>
        <v>216</v>
      </c>
      <c r="I14" s="15">
        <f>SUM(I11:I13)</f>
        <v>268</v>
      </c>
      <c r="J14" s="15">
        <f>SUM(J11:J13)</f>
        <v>439</v>
      </c>
    </row>
    <row r="15" spans="1:10" ht="6" customHeight="1" thickBot="1">
      <c r="B15" s="9"/>
    </row>
    <row r="16" spans="1:10" ht="27" customHeight="1">
      <c r="B16" s="11" t="s">
        <v>58</v>
      </c>
      <c r="C16" s="19">
        <v>2010</v>
      </c>
      <c r="D16" s="19">
        <v>2011</v>
      </c>
      <c r="E16" s="19">
        <v>2012</v>
      </c>
      <c r="F16" s="19">
        <v>2013</v>
      </c>
      <c r="G16" s="19">
        <v>2014</v>
      </c>
      <c r="H16" s="19">
        <v>2015</v>
      </c>
      <c r="I16" s="19">
        <v>2016</v>
      </c>
      <c r="J16" s="19">
        <v>2017</v>
      </c>
    </row>
    <row r="17" spans="1:10">
      <c r="B17" s="6" t="s">
        <v>23</v>
      </c>
      <c r="C17" s="13"/>
      <c r="D17" s="13"/>
      <c r="E17" s="13"/>
      <c r="F17" s="13">
        <v>0</v>
      </c>
      <c r="G17" s="13">
        <v>0</v>
      </c>
      <c r="H17" s="13">
        <v>0</v>
      </c>
      <c r="I17" s="13">
        <v>0</v>
      </c>
      <c r="J17" s="13">
        <v>0</v>
      </c>
    </row>
    <row r="18" spans="1:10">
      <c r="B18" s="7" t="s">
        <v>0</v>
      </c>
      <c r="C18" s="14"/>
      <c r="D18" s="14"/>
      <c r="E18" s="14"/>
      <c r="F18" s="14">
        <v>45</v>
      </c>
      <c r="G18" s="14">
        <v>0</v>
      </c>
      <c r="H18" s="14">
        <v>0</v>
      </c>
      <c r="I18" s="14">
        <v>0</v>
      </c>
      <c r="J18" s="14">
        <v>0</v>
      </c>
    </row>
    <row r="19" spans="1:10">
      <c r="B19" s="6" t="s">
        <v>1</v>
      </c>
      <c r="C19" s="13"/>
      <c r="D19" s="13"/>
      <c r="E19" s="13"/>
      <c r="F19" s="13">
        <v>0</v>
      </c>
      <c r="G19" s="13">
        <v>0</v>
      </c>
      <c r="H19" s="13">
        <v>0</v>
      </c>
      <c r="I19" s="13">
        <v>0</v>
      </c>
      <c r="J19" s="13">
        <v>0</v>
      </c>
    </row>
    <row r="20" spans="1:10" ht="13.5" thickBot="1">
      <c r="B20" s="8" t="s">
        <v>43</v>
      </c>
      <c r="C20" s="15">
        <f t="shared" ref="C20:F20" si="2">SUM(C17:C19)</f>
        <v>0</v>
      </c>
      <c r="D20" s="15">
        <f t="shared" si="2"/>
        <v>0</v>
      </c>
      <c r="E20" s="15">
        <f t="shared" si="2"/>
        <v>0</v>
      </c>
      <c r="F20" s="15">
        <f t="shared" si="2"/>
        <v>45</v>
      </c>
      <c r="G20" s="15">
        <f>SUM(G17:G19)</f>
        <v>0</v>
      </c>
      <c r="H20" s="15">
        <f>SUM(H17:H19)</f>
        <v>0</v>
      </c>
      <c r="I20" s="15">
        <f>SUM(I17:I19)</f>
        <v>0</v>
      </c>
      <c r="J20" s="15">
        <f>SUM(J17:J19)</f>
        <v>0</v>
      </c>
    </row>
    <row r="21" spans="1:10" ht="6" customHeight="1" thickBot="1">
      <c r="A21" s="83"/>
      <c r="B21" s="62"/>
    </row>
    <row r="22" spans="1:10" ht="26.25" customHeight="1">
      <c r="A22" s="111" t="s">
        <v>38</v>
      </c>
      <c r="B22" s="112"/>
      <c r="C22" s="19">
        <v>2010</v>
      </c>
      <c r="D22" s="19">
        <v>2011</v>
      </c>
      <c r="E22" s="19">
        <v>2012</v>
      </c>
      <c r="F22" s="19">
        <v>2013</v>
      </c>
      <c r="G22" s="19">
        <v>2014</v>
      </c>
      <c r="H22" s="19">
        <v>2015</v>
      </c>
      <c r="I22" s="19">
        <v>2016</v>
      </c>
      <c r="J22" s="19">
        <v>2017</v>
      </c>
    </row>
    <row r="23" spans="1:10">
      <c r="A23" s="6" t="s">
        <v>23</v>
      </c>
      <c r="B23" s="6"/>
      <c r="C23" s="13">
        <f t="shared" ref="C23:C26" si="3">C5+C11</f>
        <v>788</v>
      </c>
      <c r="D23" s="13">
        <f t="shared" ref="D23:E26" si="4">D5+D11</f>
        <v>231</v>
      </c>
      <c r="E23" s="13">
        <f t="shared" si="4"/>
        <v>31</v>
      </c>
      <c r="F23" s="13">
        <f t="shared" ref="F23:G25" si="5">F5+F11+F17</f>
        <v>0</v>
      </c>
      <c r="G23" s="13">
        <f t="shared" si="5"/>
        <v>20</v>
      </c>
      <c r="H23" s="13">
        <f t="shared" ref="H23:I25" si="6">H5+H11+H17</f>
        <v>15</v>
      </c>
      <c r="I23" s="13">
        <f t="shared" si="6"/>
        <v>40</v>
      </c>
      <c r="J23" s="13">
        <f t="shared" ref="J23" si="7">J5+J11+J17</f>
        <v>52</v>
      </c>
    </row>
    <row r="24" spans="1:10">
      <c r="A24" s="7" t="s">
        <v>0</v>
      </c>
      <c r="B24" s="7"/>
      <c r="C24" s="14">
        <f t="shared" si="3"/>
        <v>741</v>
      </c>
      <c r="D24" s="14">
        <f t="shared" si="4"/>
        <v>1407</v>
      </c>
      <c r="E24" s="14">
        <f t="shared" si="4"/>
        <v>905</v>
      </c>
      <c r="F24" s="13">
        <f t="shared" si="5"/>
        <v>969</v>
      </c>
      <c r="G24" s="13">
        <f t="shared" si="5"/>
        <v>831</v>
      </c>
      <c r="H24" s="13">
        <f t="shared" si="6"/>
        <v>414</v>
      </c>
      <c r="I24" s="13">
        <f t="shared" si="6"/>
        <v>302</v>
      </c>
      <c r="J24" s="13">
        <f t="shared" ref="J24" si="8">J6+J12+J18</f>
        <v>560</v>
      </c>
    </row>
    <row r="25" spans="1:10">
      <c r="A25" s="6" t="s">
        <v>1</v>
      </c>
      <c r="B25" s="6"/>
      <c r="C25" s="13">
        <f t="shared" si="3"/>
        <v>1095</v>
      </c>
      <c r="D25" s="13">
        <f t="shared" si="4"/>
        <v>1022</v>
      </c>
      <c r="E25" s="13">
        <f t="shared" si="4"/>
        <v>465</v>
      </c>
      <c r="F25" s="13">
        <f t="shared" si="5"/>
        <v>333</v>
      </c>
      <c r="G25" s="13">
        <f t="shared" si="5"/>
        <v>388</v>
      </c>
      <c r="H25" s="13">
        <f t="shared" si="6"/>
        <v>191</v>
      </c>
      <c r="I25" s="13">
        <f t="shared" si="6"/>
        <v>466</v>
      </c>
      <c r="J25" s="13">
        <f t="shared" ref="J25" si="9">J7+J13+J19</f>
        <v>90</v>
      </c>
    </row>
    <row r="26" spans="1:10" ht="13.5" thickBot="1">
      <c r="A26" s="8" t="s">
        <v>43</v>
      </c>
      <c r="B26" s="8"/>
      <c r="C26" s="15">
        <f t="shared" si="3"/>
        <v>2624</v>
      </c>
      <c r="D26" s="15">
        <f t="shared" si="4"/>
        <v>2660</v>
      </c>
      <c r="E26" s="15">
        <f t="shared" si="4"/>
        <v>1401</v>
      </c>
      <c r="F26" s="15">
        <f>SUM(F23:F25)</f>
        <v>1302</v>
      </c>
      <c r="G26" s="15">
        <f>SUM(G23:G25)</f>
        <v>1239</v>
      </c>
      <c r="H26" s="15">
        <f>SUM(H23:H25)</f>
        <v>620</v>
      </c>
      <c r="I26" s="15">
        <f>SUM(I23:I25)</f>
        <v>808</v>
      </c>
      <c r="J26" s="15">
        <f>SUM(J23:J25)</f>
        <v>702</v>
      </c>
    </row>
    <row r="27" spans="1:10" ht="6" customHeight="1" thickBot="1">
      <c r="B27" s="9"/>
    </row>
    <row r="28" spans="1:10" ht="25.5" customHeight="1">
      <c r="B28" s="11" t="s">
        <v>27</v>
      </c>
      <c r="C28" s="19">
        <v>2010</v>
      </c>
      <c r="D28" s="19">
        <v>2011</v>
      </c>
      <c r="E28" s="19">
        <v>2012</v>
      </c>
      <c r="F28" s="19">
        <v>2013</v>
      </c>
      <c r="G28" s="19">
        <v>2014</v>
      </c>
      <c r="H28" s="19">
        <v>2015</v>
      </c>
      <c r="I28" s="19">
        <v>2016</v>
      </c>
      <c r="J28" s="19">
        <v>2017</v>
      </c>
    </row>
    <row r="29" spans="1:10">
      <c r="B29" s="6" t="s">
        <v>23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>
      <c r="B30" s="7" t="s">
        <v>0</v>
      </c>
      <c r="C30" s="18">
        <v>68</v>
      </c>
      <c r="D30" s="18"/>
      <c r="E30" s="18"/>
      <c r="F30" s="18">
        <v>70</v>
      </c>
      <c r="G30" s="18">
        <v>0</v>
      </c>
      <c r="H30" s="18">
        <v>0</v>
      </c>
      <c r="I30" s="18">
        <v>0</v>
      </c>
      <c r="J30" s="18">
        <v>67</v>
      </c>
    </row>
    <row r="31" spans="1:10">
      <c r="B31" s="6" t="s">
        <v>1</v>
      </c>
      <c r="C31" s="17"/>
      <c r="D31" s="17"/>
      <c r="E31" s="17"/>
      <c r="F31" s="17"/>
      <c r="G31" s="17">
        <v>0</v>
      </c>
      <c r="H31" s="17">
        <v>0</v>
      </c>
      <c r="I31" s="17">
        <v>0</v>
      </c>
      <c r="J31" s="17">
        <v>0</v>
      </c>
    </row>
    <row r="32" spans="1:10" ht="13.5" thickBot="1">
      <c r="B32" s="8" t="s">
        <v>43</v>
      </c>
      <c r="C32" s="15">
        <f t="shared" ref="C32:G32" si="10">SUM(C29:C31)</f>
        <v>68</v>
      </c>
      <c r="D32" s="15">
        <f t="shared" si="10"/>
        <v>0</v>
      </c>
      <c r="E32" s="15">
        <f t="shared" si="10"/>
        <v>0</v>
      </c>
      <c r="F32" s="15">
        <f t="shared" si="10"/>
        <v>70</v>
      </c>
      <c r="G32" s="15">
        <f t="shared" si="10"/>
        <v>0</v>
      </c>
      <c r="H32" s="15">
        <f>SUM(H29:H31)</f>
        <v>0</v>
      </c>
      <c r="I32" s="15">
        <f>SUM(I29:I31)</f>
        <v>0</v>
      </c>
      <c r="J32" s="15">
        <f>SUM(J29:J31)</f>
        <v>67</v>
      </c>
    </row>
    <row r="33" spans="1:10" ht="6" customHeight="1" thickBot="1">
      <c r="B33" s="9"/>
    </row>
    <row r="34" spans="1:10" s="84" customFormat="1" ht="26.25" customHeight="1">
      <c r="B34" s="11" t="s">
        <v>21</v>
      </c>
      <c r="C34" s="19">
        <v>2010</v>
      </c>
      <c r="D34" s="19">
        <v>2011</v>
      </c>
      <c r="E34" s="19">
        <v>2012</v>
      </c>
      <c r="F34" s="19">
        <v>2013</v>
      </c>
      <c r="G34" s="19">
        <v>2014</v>
      </c>
      <c r="H34" s="19">
        <v>2015</v>
      </c>
      <c r="I34" s="19">
        <v>2016</v>
      </c>
      <c r="J34" s="19">
        <v>2017</v>
      </c>
    </row>
    <row r="35" spans="1:10" s="84" customFormat="1">
      <c r="B35" s="6" t="s">
        <v>23</v>
      </c>
      <c r="C35" s="13">
        <v>171</v>
      </c>
      <c r="D35" s="13">
        <v>16</v>
      </c>
      <c r="E35" s="13">
        <v>0</v>
      </c>
      <c r="F35" s="13">
        <v>0</v>
      </c>
      <c r="G35" s="13">
        <v>0</v>
      </c>
      <c r="H35" s="13">
        <v>0</v>
      </c>
      <c r="I35" s="13"/>
      <c r="J35" s="13">
        <v>126</v>
      </c>
    </row>
    <row r="36" spans="1:10" s="84" customFormat="1">
      <c r="B36" s="7" t="s">
        <v>0</v>
      </c>
      <c r="C36" s="14">
        <v>90</v>
      </c>
      <c r="D36" s="14">
        <v>0</v>
      </c>
      <c r="E36" s="14">
        <v>40</v>
      </c>
      <c r="F36" s="14">
        <v>121</v>
      </c>
      <c r="G36" s="14">
        <v>0</v>
      </c>
      <c r="H36" s="14">
        <v>185</v>
      </c>
      <c r="I36" s="14">
        <v>3</v>
      </c>
      <c r="J36" s="14">
        <v>91</v>
      </c>
    </row>
    <row r="37" spans="1:10" s="84" customFormat="1">
      <c r="B37" s="6" t="s">
        <v>1</v>
      </c>
      <c r="C37" s="13">
        <v>129</v>
      </c>
      <c r="D37" s="13">
        <v>85</v>
      </c>
      <c r="E37" s="13">
        <v>20</v>
      </c>
      <c r="F37" s="13">
        <v>0</v>
      </c>
      <c r="G37" s="13">
        <v>0</v>
      </c>
      <c r="H37" s="13">
        <v>0</v>
      </c>
      <c r="I37" s="13">
        <v>14</v>
      </c>
      <c r="J37" s="13"/>
    </row>
    <row r="38" spans="1:10" s="84" customFormat="1" ht="13.5" thickBot="1">
      <c r="B38" s="8" t="s">
        <v>43</v>
      </c>
      <c r="C38" s="15">
        <f t="shared" ref="C38:G38" si="11">SUM(C35:C37)</f>
        <v>390</v>
      </c>
      <c r="D38" s="15">
        <f t="shared" si="11"/>
        <v>101</v>
      </c>
      <c r="E38" s="15">
        <f t="shared" si="11"/>
        <v>60</v>
      </c>
      <c r="F38" s="15">
        <f t="shared" si="11"/>
        <v>121</v>
      </c>
      <c r="G38" s="15">
        <f t="shared" si="11"/>
        <v>0</v>
      </c>
      <c r="H38" s="15">
        <f>SUM(H35:H37)</f>
        <v>185</v>
      </c>
      <c r="I38" s="15">
        <f>SUM(I35:I37)</f>
        <v>17</v>
      </c>
      <c r="J38" s="15">
        <f>SUM(J35:J37)</f>
        <v>217</v>
      </c>
    </row>
    <row r="39" spans="1:10" ht="6" customHeight="1" thickBot="1">
      <c r="A39" s="83"/>
      <c r="B39" s="62"/>
    </row>
    <row r="40" spans="1:10" s="84" customFormat="1" ht="24.75" customHeight="1">
      <c r="A40" s="111" t="s">
        <v>28</v>
      </c>
      <c r="B40" s="112"/>
      <c r="C40" s="19">
        <v>2010</v>
      </c>
      <c r="D40" s="19">
        <v>2011</v>
      </c>
      <c r="E40" s="19">
        <v>2012</v>
      </c>
      <c r="F40" s="19">
        <v>2013</v>
      </c>
      <c r="G40" s="19">
        <v>2014</v>
      </c>
      <c r="H40" s="19">
        <v>2015</v>
      </c>
      <c r="I40" s="19">
        <v>2016</v>
      </c>
      <c r="J40" s="19">
        <v>2017</v>
      </c>
    </row>
    <row r="41" spans="1:10" s="84" customFormat="1">
      <c r="A41" s="6" t="s">
        <v>23</v>
      </c>
      <c r="B41" s="6"/>
      <c r="C41" s="13">
        <f t="shared" ref="C41:C44" si="12">C29+C35</f>
        <v>171</v>
      </c>
      <c r="D41" s="13">
        <f t="shared" ref="D41:E44" si="13">D29+D35</f>
        <v>16</v>
      </c>
      <c r="E41" s="13">
        <f t="shared" si="13"/>
        <v>0</v>
      </c>
      <c r="F41" s="13">
        <f t="shared" ref="F41:G44" si="14">F29+F35</f>
        <v>0</v>
      </c>
      <c r="G41" s="13">
        <f t="shared" si="14"/>
        <v>0</v>
      </c>
      <c r="H41" s="13">
        <f t="shared" ref="H41:I44" si="15">H29+H35</f>
        <v>0</v>
      </c>
      <c r="I41" s="13">
        <f t="shared" si="15"/>
        <v>0</v>
      </c>
      <c r="J41" s="13">
        <f t="shared" ref="J41" si="16">J29+J35</f>
        <v>126</v>
      </c>
    </row>
    <row r="42" spans="1:10" s="84" customFormat="1">
      <c r="A42" s="7" t="s">
        <v>0</v>
      </c>
      <c r="B42" s="7"/>
      <c r="C42" s="14">
        <f t="shared" si="12"/>
        <v>158</v>
      </c>
      <c r="D42" s="14">
        <f t="shared" si="13"/>
        <v>0</v>
      </c>
      <c r="E42" s="14">
        <f t="shared" si="13"/>
        <v>40</v>
      </c>
      <c r="F42" s="14">
        <f t="shared" si="14"/>
        <v>191</v>
      </c>
      <c r="G42" s="14">
        <f t="shared" si="14"/>
        <v>0</v>
      </c>
      <c r="H42" s="14">
        <f t="shared" si="15"/>
        <v>185</v>
      </c>
      <c r="I42" s="14">
        <f t="shared" si="15"/>
        <v>3</v>
      </c>
      <c r="J42" s="14">
        <f t="shared" ref="J42" si="17">J30+J36</f>
        <v>158</v>
      </c>
    </row>
    <row r="43" spans="1:10" s="84" customFormat="1">
      <c r="A43" s="6" t="s">
        <v>1</v>
      </c>
      <c r="B43" s="6"/>
      <c r="C43" s="13">
        <f t="shared" si="12"/>
        <v>129</v>
      </c>
      <c r="D43" s="13">
        <f t="shared" si="13"/>
        <v>85</v>
      </c>
      <c r="E43" s="13">
        <f t="shared" si="13"/>
        <v>20</v>
      </c>
      <c r="F43" s="13">
        <f t="shared" si="14"/>
        <v>0</v>
      </c>
      <c r="G43" s="13">
        <f t="shared" si="14"/>
        <v>0</v>
      </c>
      <c r="H43" s="13">
        <f t="shared" si="15"/>
        <v>0</v>
      </c>
      <c r="I43" s="13">
        <f t="shared" si="15"/>
        <v>14</v>
      </c>
      <c r="J43" s="13">
        <f t="shared" ref="J43" si="18">J31+J37</f>
        <v>0</v>
      </c>
    </row>
    <row r="44" spans="1:10" s="84" customFormat="1" ht="13.5" thickBot="1">
      <c r="A44" s="8" t="s">
        <v>43</v>
      </c>
      <c r="B44" s="8"/>
      <c r="C44" s="15">
        <f t="shared" si="12"/>
        <v>458</v>
      </c>
      <c r="D44" s="15">
        <f t="shared" si="13"/>
        <v>101</v>
      </c>
      <c r="E44" s="15">
        <f t="shared" si="13"/>
        <v>60</v>
      </c>
      <c r="F44" s="15">
        <f t="shared" si="14"/>
        <v>191</v>
      </c>
      <c r="G44" s="15">
        <f t="shared" si="14"/>
        <v>0</v>
      </c>
      <c r="H44" s="15">
        <f t="shared" si="15"/>
        <v>185</v>
      </c>
      <c r="I44" s="15">
        <f t="shared" si="15"/>
        <v>17</v>
      </c>
      <c r="J44" s="15">
        <f t="shared" ref="J44" si="19">J32+J38</f>
        <v>284</v>
      </c>
    </row>
    <row r="45" spans="1:10" ht="6" customHeight="1" thickBot="1">
      <c r="B45" s="9"/>
    </row>
    <row r="46" spans="1:10" s="84" customFormat="1" ht="26.25" customHeight="1">
      <c r="B46" s="11" t="s">
        <v>48</v>
      </c>
      <c r="C46" s="19">
        <v>2010</v>
      </c>
      <c r="D46" s="19">
        <v>2011</v>
      </c>
      <c r="E46" s="19">
        <v>2012</v>
      </c>
      <c r="F46" s="19">
        <v>2013</v>
      </c>
      <c r="G46" s="19">
        <v>2014</v>
      </c>
      <c r="H46" s="19">
        <v>2015</v>
      </c>
      <c r="I46" s="19">
        <v>2016</v>
      </c>
      <c r="J46" s="19">
        <v>2017</v>
      </c>
    </row>
    <row r="47" spans="1:10" s="84" customFormat="1">
      <c r="B47" s="6" t="s">
        <v>23</v>
      </c>
      <c r="C47" s="13"/>
      <c r="D47" s="13"/>
      <c r="E47" s="13"/>
      <c r="F47" s="13"/>
      <c r="G47" s="13"/>
      <c r="H47" s="13"/>
      <c r="I47" s="13">
        <v>1</v>
      </c>
      <c r="J47" s="13">
        <v>58</v>
      </c>
    </row>
    <row r="48" spans="1:10" s="84" customFormat="1">
      <c r="B48" s="7" t="s">
        <v>0</v>
      </c>
      <c r="C48" s="14"/>
      <c r="D48" s="14"/>
      <c r="E48" s="14">
        <v>289</v>
      </c>
      <c r="F48" s="14">
        <v>3</v>
      </c>
      <c r="G48" s="14">
        <v>40</v>
      </c>
      <c r="H48" s="14">
        <v>80</v>
      </c>
      <c r="I48" s="14">
        <v>117</v>
      </c>
      <c r="J48" s="14">
        <v>149</v>
      </c>
    </row>
    <row r="49" spans="1:10" s="84" customFormat="1">
      <c r="B49" s="6" t="s">
        <v>1</v>
      </c>
      <c r="C49" s="13">
        <v>1</v>
      </c>
      <c r="D49" s="13">
        <v>81</v>
      </c>
      <c r="E49" s="13">
        <v>15</v>
      </c>
      <c r="F49" s="13">
        <v>15</v>
      </c>
      <c r="G49" s="13"/>
      <c r="H49" s="13">
        <v>36</v>
      </c>
      <c r="I49" s="13">
        <v>41</v>
      </c>
      <c r="J49" s="13"/>
    </row>
    <row r="50" spans="1:10" s="84" customFormat="1" ht="13.5" thickBot="1">
      <c r="B50" s="8" t="s">
        <v>43</v>
      </c>
      <c r="C50" s="15">
        <f t="shared" ref="C50:F50" si="20">SUM(C47:C49)</f>
        <v>1</v>
      </c>
      <c r="D50" s="15">
        <f t="shared" si="20"/>
        <v>81</v>
      </c>
      <c r="E50" s="15">
        <f t="shared" si="20"/>
        <v>304</v>
      </c>
      <c r="F50" s="15">
        <f t="shared" si="20"/>
        <v>18</v>
      </c>
      <c r="G50" s="15">
        <f>SUM(G47:G49)</f>
        <v>40</v>
      </c>
      <c r="H50" s="15">
        <f>SUM(H47:H49)</f>
        <v>116</v>
      </c>
      <c r="I50" s="15">
        <f>SUM(I47:I49)</f>
        <v>159</v>
      </c>
      <c r="J50" s="15">
        <f>SUM(J47:J49)</f>
        <v>207</v>
      </c>
    </row>
    <row r="51" spans="1:10" s="84" customFormat="1" ht="6" customHeight="1" thickBot="1">
      <c r="A51" s="85"/>
      <c r="B51" s="77"/>
      <c r="C51" s="16"/>
      <c r="D51" s="16"/>
      <c r="E51" s="16"/>
      <c r="F51" s="16"/>
      <c r="G51" s="16"/>
      <c r="H51" s="16"/>
      <c r="I51" s="16"/>
      <c r="J51" s="16"/>
    </row>
    <row r="52" spans="1:10" s="84" customFormat="1" ht="48" customHeight="1">
      <c r="A52" s="113" t="s">
        <v>91</v>
      </c>
      <c r="B52" s="114"/>
      <c r="C52" s="19">
        <v>2010</v>
      </c>
      <c r="D52" s="19">
        <v>2011</v>
      </c>
      <c r="E52" s="19">
        <v>2012</v>
      </c>
      <c r="F52" s="19">
        <v>2013</v>
      </c>
      <c r="G52" s="19">
        <v>2014</v>
      </c>
      <c r="H52" s="19">
        <v>2015</v>
      </c>
      <c r="I52" s="19">
        <v>2016</v>
      </c>
      <c r="J52" s="19">
        <v>2017</v>
      </c>
    </row>
    <row r="53" spans="1:10" s="84" customFormat="1">
      <c r="A53" s="6" t="s">
        <v>23</v>
      </c>
      <c r="B53" s="6"/>
      <c r="C53" s="13">
        <f t="shared" ref="C53:H53" si="21">C23+C41+C47</f>
        <v>959</v>
      </c>
      <c r="D53" s="13">
        <f t="shared" si="21"/>
        <v>247</v>
      </c>
      <c r="E53" s="13">
        <f t="shared" si="21"/>
        <v>31</v>
      </c>
      <c r="F53" s="13">
        <f t="shared" si="21"/>
        <v>0</v>
      </c>
      <c r="G53" s="13">
        <f t="shared" si="21"/>
        <v>20</v>
      </c>
      <c r="H53" s="13">
        <f t="shared" si="21"/>
        <v>15</v>
      </c>
      <c r="I53" s="13">
        <f t="shared" ref="I53" si="22">I23+I41+I47</f>
        <v>41</v>
      </c>
      <c r="J53" s="13">
        <f t="shared" ref="J53" si="23">J23+J41+J47</f>
        <v>236</v>
      </c>
    </row>
    <row r="54" spans="1:10" s="84" customFormat="1">
      <c r="A54" s="7" t="s">
        <v>0</v>
      </c>
      <c r="B54" s="7"/>
      <c r="C54" s="13">
        <f t="shared" ref="C54:H54" si="24">C24+C42+C48</f>
        <v>899</v>
      </c>
      <c r="D54" s="13">
        <f t="shared" si="24"/>
        <v>1407</v>
      </c>
      <c r="E54" s="13">
        <f t="shared" si="24"/>
        <v>1234</v>
      </c>
      <c r="F54" s="13">
        <f t="shared" si="24"/>
        <v>1163</v>
      </c>
      <c r="G54" s="13">
        <f t="shared" si="24"/>
        <v>871</v>
      </c>
      <c r="H54" s="13">
        <f t="shared" si="24"/>
        <v>679</v>
      </c>
      <c r="I54" s="13">
        <f t="shared" ref="I54" si="25">I24+I42+I48</f>
        <v>422</v>
      </c>
      <c r="J54" s="13">
        <f t="shared" ref="J54" si="26">J24+J42+J48</f>
        <v>867</v>
      </c>
    </row>
    <row r="55" spans="1:10" s="84" customFormat="1">
      <c r="A55" s="6" t="s">
        <v>1</v>
      </c>
      <c r="B55" s="6"/>
      <c r="C55" s="13">
        <f t="shared" ref="C55:H55" si="27">C25+C43+C49</f>
        <v>1225</v>
      </c>
      <c r="D55" s="13">
        <f t="shared" si="27"/>
        <v>1188</v>
      </c>
      <c r="E55" s="13">
        <f t="shared" si="27"/>
        <v>500</v>
      </c>
      <c r="F55" s="13">
        <f t="shared" si="27"/>
        <v>348</v>
      </c>
      <c r="G55" s="13">
        <f t="shared" si="27"/>
        <v>388</v>
      </c>
      <c r="H55" s="13">
        <f t="shared" si="27"/>
        <v>227</v>
      </c>
      <c r="I55" s="13">
        <f t="shared" ref="I55" si="28">I25+I43+I49</f>
        <v>521</v>
      </c>
      <c r="J55" s="13">
        <f t="shared" ref="J55" si="29">J25+J43+J49</f>
        <v>90</v>
      </c>
    </row>
    <row r="56" spans="1:10" s="84" customFormat="1" ht="13.5" thickBot="1">
      <c r="A56" s="8" t="s">
        <v>43</v>
      </c>
      <c r="B56" s="8"/>
      <c r="C56" s="15">
        <f t="shared" ref="C56:H56" si="30">C26+C44+C50</f>
        <v>3083</v>
      </c>
      <c r="D56" s="15">
        <f t="shared" si="30"/>
        <v>2842</v>
      </c>
      <c r="E56" s="15">
        <f t="shared" si="30"/>
        <v>1765</v>
      </c>
      <c r="F56" s="15">
        <f t="shared" si="30"/>
        <v>1511</v>
      </c>
      <c r="G56" s="15">
        <f t="shared" si="30"/>
        <v>1279</v>
      </c>
      <c r="H56" s="15">
        <f t="shared" si="30"/>
        <v>921</v>
      </c>
      <c r="I56" s="15">
        <f t="shared" ref="I56" si="31">I26+I44+I50</f>
        <v>984</v>
      </c>
      <c r="J56" s="15">
        <f t="shared" ref="J56" si="32">J26+J44+J50</f>
        <v>1193</v>
      </c>
    </row>
    <row r="58" spans="1:10">
      <c r="A58" s="4" t="s">
        <v>55</v>
      </c>
    </row>
    <row r="59" spans="1:10">
      <c r="A59" s="65" t="s">
        <v>56</v>
      </c>
    </row>
    <row r="60" spans="1:10">
      <c r="A60" s="65" t="s">
        <v>54</v>
      </c>
    </row>
    <row r="61" spans="1:10">
      <c r="A61" s="65" t="s">
        <v>53</v>
      </c>
    </row>
    <row r="62" spans="1:10" ht="13.5" thickBot="1">
      <c r="B62" s="82"/>
    </row>
    <row r="63" spans="1:10" s="84" customFormat="1" ht="26.25" customHeight="1">
      <c r="B63" s="11" t="s">
        <v>67</v>
      </c>
      <c r="C63" s="19">
        <v>2010</v>
      </c>
      <c r="D63" s="19">
        <v>2011</v>
      </c>
      <c r="E63" s="19">
        <v>2012</v>
      </c>
      <c r="F63" s="19">
        <v>2013</v>
      </c>
      <c r="G63" s="19">
        <v>2014</v>
      </c>
      <c r="H63" s="19">
        <v>2015</v>
      </c>
      <c r="I63" s="19">
        <v>2016</v>
      </c>
      <c r="J63" s="19" t="s">
        <v>76</v>
      </c>
    </row>
    <row r="64" spans="1:10" s="84" customFormat="1">
      <c r="B64" s="6" t="s">
        <v>23</v>
      </c>
      <c r="C64" s="13">
        <v>0</v>
      </c>
      <c r="D64" s="13">
        <v>0</v>
      </c>
      <c r="E64" s="13">
        <v>91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</row>
    <row r="65" spans="1:10" s="84" customFormat="1">
      <c r="B65" s="7" t="s">
        <v>0</v>
      </c>
      <c r="C65" s="14">
        <v>0</v>
      </c>
      <c r="D65" s="14">
        <v>57</v>
      </c>
      <c r="E65" s="14">
        <v>86</v>
      </c>
      <c r="F65" s="14">
        <v>0</v>
      </c>
      <c r="G65" s="14">
        <v>0</v>
      </c>
      <c r="H65" s="14">
        <v>0</v>
      </c>
      <c r="I65" s="14">
        <v>154</v>
      </c>
      <c r="J65" s="14">
        <v>66</v>
      </c>
    </row>
    <row r="66" spans="1:10" s="84" customFormat="1">
      <c r="B66" s="6" t="s">
        <v>1</v>
      </c>
      <c r="C66" s="13">
        <v>0</v>
      </c>
      <c r="D66" s="13">
        <v>53</v>
      </c>
      <c r="E66" s="13">
        <v>0</v>
      </c>
      <c r="F66" s="13">
        <v>47</v>
      </c>
      <c r="G66" s="13">
        <v>55</v>
      </c>
      <c r="H66" s="13">
        <v>0</v>
      </c>
      <c r="I66" s="13">
        <v>0</v>
      </c>
      <c r="J66" s="13">
        <v>94</v>
      </c>
    </row>
    <row r="67" spans="1:10" s="84" customFormat="1" ht="13.5" thickBot="1">
      <c r="B67" s="8" t="s">
        <v>43</v>
      </c>
      <c r="C67" s="15">
        <f t="shared" ref="C67:F67" si="33">SUM(C64:C66)</f>
        <v>0</v>
      </c>
      <c r="D67" s="15">
        <f t="shared" si="33"/>
        <v>110</v>
      </c>
      <c r="E67" s="15">
        <f t="shared" si="33"/>
        <v>177</v>
      </c>
      <c r="F67" s="15">
        <f t="shared" si="33"/>
        <v>47</v>
      </c>
      <c r="G67" s="15">
        <f>SUM(G64:G66)</f>
        <v>55</v>
      </c>
      <c r="H67" s="15">
        <f>SUM(H64:H66)</f>
        <v>0</v>
      </c>
      <c r="I67" s="15">
        <f>SUM(I64:I66)</f>
        <v>154</v>
      </c>
      <c r="J67" s="15">
        <f>SUM(J64:J66)</f>
        <v>160</v>
      </c>
    </row>
    <row r="68" spans="1:10" ht="6.75" customHeight="1" thickBot="1">
      <c r="B68" s="9"/>
    </row>
    <row r="69" spans="1:10" s="84" customFormat="1" ht="23.25">
      <c r="B69" s="11" t="s">
        <v>72</v>
      </c>
      <c r="C69" s="19">
        <v>2010</v>
      </c>
      <c r="D69" s="19">
        <v>2011</v>
      </c>
      <c r="E69" s="19">
        <v>2012</v>
      </c>
      <c r="F69" s="19">
        <v>2013</v>
      </c>
      <c r="G69" s="19">
        <v>2014</v>
      </c>
      <c r="H69" s="19">
        <v>2015</v>
      </c>
      <c r="I69" s="19">
        <v>2016</v>
      </c>
      <c r="J69" s="19" t="s">
        <v>76</v>
      </c>
    </row>
    <row r="70" spans="1:10" s="84" customFormat="1">
      <c r="B70" s="6" t="s">
        <v>23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</row>
    <row r="71" spans="1:10" s="84" customFormat="1">
      <c r="B71" s="7" t="s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s="84" customFormat="1">
      <c r="B72" s="6" t="s">
        <v>1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</row>
    <row r="73" spans="1:10" s="84" customFormat="1" ht="13.5" thickBot="1">
      <c r="B73" s="8" t="s">
        <v>43</v>
      </c>
      <c r="C73" s="15">
        <f t="shared" ref="C73:F73" si="34">SUM(C70:C72)</f>
        <v>0</v>
      </c>
      <c r="D73" s="15">
        <f t="shared" si="34"/>
        <v>0</v>
      </c>
      <c r="E73" s="15">
        <f t="shared" si="34"/>
        <v>0</v>
      </c>
      <c r="F73" s="15">
        <f t="shared" si="34"/>
        <v>0</v>
      </c>
      <c r="G73" s="15">
        <f>SUM(G70:G72)</f>
        <v>0</v>
      </c>
      <c r="H73" s="15">
        <f>SUM(H70:H72)</f>
        <v>0</v>
      </c>
      <c r="I73" s="15">
        <f>SUM(I70:I72)</f>
        <v>0</v>
      </c>
      <c r="J73" s="15">
        <f>SUM(J70:J72)</f>
        <v>0</v>
      </c>
    </row>
    <row r="74" spans="1:10" s="84" customFormat="1" ht="6" customHeight="1" thickBot="1">
      <c r="B74" s="9"/>
      <c r="C74" s="16"/>
      <c r="D74" s="16"/>
      <c r="E74" s="16"/>
      <c r="F74" s="16"/>
      <c r="G74" s="16"/>
      <c r="H74" s="16"/>
      <c r="I74" s="16"/>
      <c r="J74" s="16"/>
    </row>
    <row r="75" spans="1:10" s="84" customFormat="1" ht="23.25">
      <c r="B75" s="11" t="s">
        <v>73</v>
      </c>
      <c r="C75" s="19">
        <v>2010</v>
      </c>
      <c r="D75" s="19">
        <v>2011</v>
      </c>
      <c r="E75" s="19">
        <v>2012</v>
      </c>
      <c r="F75" s="19">
        <v>2013</v>
      </c>
      <c r="G75" s="19">
        <v>2014</v>
      </c>
      <c r="H75" s="19">
        <v>2015</v>
      </c>
      <c r="I75" s="19">
        <v>2016</v>
      </c>
      <c r="J75" s="19" t="s">
        <v>76</v>
      </c>
    </row>
    <row r="76" spans="1:10" s="84" customFormat="1">
      <c r="B76" s="6" t="s">
        <v>23</v>
      </c>
      <c r="C76" s="13">
        <v>13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</row>
    <row r="77" spans="1:10" s="84" customFormat="1">
      <c r="B77" s="7" t="s">
        <v>0</v>
      </c>
      <c r="C77" s="14">
        <v>282</v>
      </c>
      <c r="D77" s="14">
        <v>126</v>
      </c>
      <c r="E77" s="14">
        <v>0</v>
      </c>
      <c r="F77" s="14">
        <v>52</v>
      </c>
      <c r="G77" s="14">
        <v>32</v>
      </c>
      <c r="H77" s="14">
        <v>74</v>
      </c>
      <c r="I77" s="14">
        <v>0</v>
      </c>
      <c r="J77" s="14">
        <v>0</v>
      </c>
    </row>
    <row r="78" spans="1:10" s="84" customFormat="1">
      <c r="B78" s="6" t="s">
        <v>1</v>
      </c>
      <c r="C78" s="13">
        <v>55</v>
      </c>
      <c r="D78" s="13">
        <v>114</v>
      </c>
      <c r="E78" s="13">
        <v>4</v>
      </c>
      <c r="F78" s="13">
        <v>0</v>
      </c>
      <c r="G78" s="13">
        <v>13</v>
      </c>
      <c r="H78" s="13">
        <v>79</v>
      </c>
      <c r="I78" s="13">
        <v>193</v>
      </c>
      <c r="J78" s="13">
        <v>36</v>
      </c>
    </row>
    <row r="79" spans="1:10" s="84" customFormat="1" ht="13.5" thickBot="1">
      <c r="B79" s="8" t="s">
        <v>43</v>
      </c>
      <c r="C79" s="15">
        <f t="shared" ref="C79:G79" si="35">SUM(C76:C78)</f>
        <v>350</v>
      </c>
      <c r="D79" s="15">
        <f t="shared" si="35"/>
        <v>240</v>
      </c>
      <c r="E79" s="15">
        <f t="shared" si="35"/>
        <v>4</v>
      </c>
      <c r="F79" s="15">
        <f t="shared" si="35"/>
        <v>52</v>
      </c>
      <c r="G79" s="15">
        <f t="shared" si="35"/>
        <v>45</v>
      </c>
      <c r="H79" s="15">
        <f>SUM(H76:H78)</f>
        <v>153</v>
      </c>
      <c r="I79" s="15">
        <f>SUM(I76:I78)</f>
        <v>193</v>
      </c>
      <c r="J79" s="15">
        <f>SUM(J76:J78)</f>
        <v>36</v>
      </c>
    </row>
    <row r="80" spans="1:10" ht="6" customHeight="1" thickBot="1">
      <c r="A80" s="83"/>
      <c r="B80" s="62"/>
    </row>
    <row r="81" spans="1:10" s="84" customFormat="1" ht="65.25" customHeight="1">
      <c r="A81" s="113" t="s">
        <v>47</v>
      </c>
      <c r="B81" s="114"/>
      <c r="C81" s="19">
        <v>2010</v>
      </c>
      <c r="D81" s="19">
        <v>2011</v>
      </c>
      <c r="E81" s="19">
        <v>2012</v>
      </c>
      <c r="F81" s="19">
        <v>2013</v>
      </c>
      <c r="G81" s="19">
        <v>2014</v>
      </c>
      <c r="H81" s="19">
        <v>2015</v>
      </c>
      <c r="I81" s="19">
        <v>2016</v>
      </c>
      <c r="J81" s="19" t="s">
        <v>76</v>
      </c>
    </row>
    <row r="82" spans="1:10" s="84" customFormat="1">
      <c r="A82" s="6" t="s">
        <v>23</v>
      </c>
      <c r="B82" s="6"/>
      <c r="C82" s="69">
        <f t="shared" ref="C82:D82" si="36">C64+C70+C76</f>
        <v>13</v>
      </c>
      <c r="D82" s="69">
        <f t="shared" si="36"/>
        <v>0</v>
      </c>
      <c r="E82" s="69">
        <f t="shared" ref="E82:F84" si="37">E64+E70+E76</f>
        <v>91</v>
      </c>
      <c r="F82" s="69">
        <f t="shared" si="37"/>
        <v>0</v>
      </c>
      <c r="G82" s="69">
        <f t="shared" ref="G82:I84" si="38">G64+G70+G76</f>
        <v>0</v>
      </c>
      <c r="H82" s="69">
        <f t="shared" si="38"/>
        <v>0</v>
      </c>
      <c r="I82" s="69">
        <f t="shared" ref="I82" si="39">I64+I70+I76</f>
        <v>0</v>
      </c>
      <c r="J82" s="69">
        <f t="shared" ref="J82" si="40">J64+J70+J76</f>
        <v>0</v>
      </c>
    </row>
    <row r="83" spans="1:10" s="84" customFormat="1">
      <c r="A83" s="7" t="s">
        <v>0</v>
      </c>
      <c r="B83" s="7"/>
      <c r="C83" s="69">
        <f t="shared" ref="C83:D83" si="41">C65+C71+C77</f>
        <v>282</v>
      </c>
      <c r="D83" s="69">
        <f t="shared" si="41"/>
        <v>183</v>
      </c>
      <c r="E83" s="69">
        <f t="shared" si="37"/>
        <v>86</v>
      </c>
      <c r="F83" s="69">
        <f t="shared" si="37"/>
        <v>52</v>
      </c>
      <c r="G83" s="69">
        <f t="shared" si="38"/>
        <v>32</v>
      </c>
      <c r="H83" s="69">
        <f t="shared" si="38"/>
        <v>74</v>
      </c>
      <c r="I83" s="69">
        <f t="shared" si="38"/>
        <v>154</v>
      </c>
      <c r="J83" s="69">
        <f t="shared" ref="J83" si="42">J65+J71+J77</f>
        <v>66</v>
      </c>
    </row>
    <row r="84" spans="1:10" s="84" customFormat="1">
      <c r="A84" s="6" t="s">
        <v>1</v>
      </c>
      <c r="B84" s="6"/>
      <c r="C84" s="69">
        <f t="shared" ref="C84:D84" si="43">C66+C72+C78</f>
        <v>55</v>
      </c>
      <c r="D84" s="69">
        <f t="shared" si="43"/>
        <v>167</v>
      </c>
      <c r="E84" s="69">
        <f t="shared" si="37"/>
        <v>4</v>
      </c>
      <c r="F84" s="69">
        <f t="shared" si="37"/>
        <v>47</v>
      </c>
      <c r="G84" s="69">
        <f t="shared" si="38"/>
        <v>68</v>
      </c>
      <c r="H84" s="69">
        <f t="shared" si="38"/>
        <v>79</v>
      </c>
      <c r="I84" s="69">
        <f t="shared" ref="I84" si="44">I66+I72+I78</f>
        <v>193</v>
      </c>
      <c r="J84" s="69">
        <f t="shared" ref="J84" si="45">J66+J72+J78</f>
        <v>130</v>
      </c>
    </row>
    <row r="85" spans="1:10" s="84" customFormat="1" ht="13.5" thickBot="1">
      <c r="A85" s="8" t="s">
        <v>43</v>
      </c>
      <c r="B85" s="8"/>
      <c r="C85" s="60">
        <f t="shared" ref="C85:F85" si="46">SUM(C82:C84)</f>
        <v>350</v>
      </c>
      <c r="D85" s="60">
        <f t="shared" si="46"/>
        <v>350</v>
      </c>
      <c r="E85" s="60">
        <f t="shared" si="46"/>
        <v>181</v>
      </c>
      <c r="F85" s="60">
        <f t="shared" si="46"/>
        <v>99</v>
      </c>
      <c r="G85" s="60">
        <f>SUM(G82:G84)</f>
        <v>100</v>
      </c>
      <c r="H85" s="60">
        <f>SUM(H82:H84)</f>
        <v>153</v>
      </c>
      <c r="I85" s="60">
        <f>SUM(I82:I84)</f>
        <v>347</v>
      </c>
      <c r="J85" s="60">
        <f>SUM(J82:J84)</f>
        <v>196</v>
      </c>
    </row>
    <row r="86" spans="1:10" ht="6" customHeight="1" thickBot="1">
      <c r="A86" s="83"/>
      <c r="B86" s="62"/>
    </row>
    <row r="87" spans="1:10" s="84" customFormat="1" ht="25.5" customHeight="1">
      <c r="A87" s="111" t="s">
        <v>35</v>
      </c>
      <c r="B87" s="112"/>
      <c r="C87" s="19">
        <v>2010</v>
      </c>
      <c r="D87" s="19">
        <v>2011</v>
      </c>
      <c r="E87" s="19">
        <v>2012</v>
      </c>
      <c r="F87" s="19">
        <v>2013</v>
      </c>
      <c r="G87" s="19">
        <v>2014</v>
      </c>
      <c r="H87" s="19">
        <v>2015</v>
      </c>
      <c r="I87" s="19">
        <v>2016</v>
      </c>
      <c r="J87" s="19">
        <v>2017</v>
      </c>
    </row>
    <row r="88" spans="1:10" s="84" customFormat="1">
      <c r="A88" s="6" t="s">
        <v>23</v>
      </c>
      <c r="B88" s="6"/>
      <c r="C88" s="69">
        <f t="shared" ref="C88:D91" si="47">C82+C53</f>
        <v>972</v>
      </c>
      <c r="D88" s="69">
        <f t="shared" si="47"/>
        <v>247</v>
      </c>
      <c r="E88" s="69">
        <f t="shared" ref="E88:F91" si="48">E82+E53</f>
        <v>122</v>
      </c>
      <c r="F88" s="69">
        <f t="shared" si="48"/>
        <v>0</v>
      </c>
      <c r="G88" s="69">
        <f t="shared" ref="G88:H91" si="49">G82+G53</f>
        <v>20</v>
      </c>
      <c r="H88" s="69">
        <f t="shared" si="49"/>
        <v>15</v>
      </c>
      <c r="I88" s="69">
        <f t="shared" ref="I88" si="50">I82+I53</f>
        <v>41</v>
      </c>
      <c r="J88" s="69">
        <f t="shared" ref="J88" si="51">J82+J53</f>
        <v>236</v>
      </c>
    </row>
    <row r="89" spans="1:10" s="84" customFormat="1">
      <c r="A89" s="7" t="s">
        <v>0</v>
      </c>
      <c r="B89" s="7"/>
      <c r="C89" s="69">
        <f t="shared" si="47"/>
        <v>1181</v>
      </c>
      <c r="D89" s="69">
        <f t="shared" si="47"/>
        <v>1590</v>
      </c>
      <c r="E89" s="69">
        <f t="shared" si="48"/>
        <v>1320</v>
      </c>
      <c r="F89" s="69">
        <f t="shared" si="48"/>
        <v>1215</v>
      </c>
      <c r="G89" s="69">
        <f t="shared" si="49"/>
        <v>903</v>
      </c>
      <c r="H89" s="69">
        <f t="shared" si="49"/>
        <v>753</v>
      </c>
      <c r="I89" s="69">
        <f t="shared" ref="I89" si="52">I83+I54</f>
        <v>576</v>
      </c>
      <c r="J89" s="69">
        <f t="shared" ref="J89" si="53">J83+J54</f>
        <v>933</v>
      </c>
    </row>
    <row r="90" spans="1:10" s="84" customFormat="1">
      <c r="A90" s="6" t="s">
        <v>1</v>
      </c>
      <c r="B90" s="6"/>
      <c r="C90" s="69">
        <f t="shared" si="47"/>
        <v>1280</v>
      </c>
      <c r="D90" s="69">
        <f t="shared" si="47"/>
        <v>1355</v>
      </c>
      <c r="E90" s="69">
        <f t="shared" si="48"/>
        <v>504</v>
      </c>
      <c r="F90" s="69">
        <f t="shared" si="48"/>
        <v>395</v>
      </c>
      <c r="G90" s="69">
        <f t="shared" si="49"/>
        <v>456</v>
      </c>
      <c r="H90" s="69">
        <f t="shared" si="49"/>
        <v>306</v>
      </c>
      <c r="I90" s="69">
        <f t="shared" ref="I90" si="54">I84+I55</f>
        <v>714</v>
      </c>
      <c r="J90" s="69">
        <f t="shared" ref="J90" si="55">J84+J55</f>
        <v>220</v>
      </c>
    </row>
    <row r="91" spans="1:10" s="84" customFormat="1" ht="12.75" customHeight="1" thickBot="1">
      <c r="A91" s="8" t="s">
        <v>43</v>
      </c>
      <c r="B91" s="8"/>
      <c r="C91" s="60">
        <f t="shared" si="47"/>
        <v>3433</v>
      </c>
      <c r="D91" s="60">
        <f t="shared" si="47"/>
        <v>3192</v>
      </c>
      <c r="E91" s="60">
        <f t="shared" si="48"/>
        <v>1946</v>
      </c>
      <c r="F91" s="60">
        <f t="shared" si="48"/>
        <v>1610</v>
      </c>
      <c r="G91" s="60">
        <f t="shared" si="49"/>
        <v>1379</v>
      </c>
      <c r="H91" s="60">
        <f t="shared" si="49"/>
        <v>1074</v>
      </c>
      <c r="I91" s="60">
        <f t="shared" ref="I91" si="56">I85+I56</f>
        <v>1331</v>
      </c>
      <c r="J91" s="60">
        <f t="shared" ref="J91" si="57">J85+J56</f>
        <v>1389</v>
      </c>
    </row>
    <row r="92" spans="1:10" s="84" customFormat="1" ht="12.75" customHeight="1">
      <c r="A92" s="98" t="s">
        <v>74</v>
      </c>
      <c r="B92" s="9"/>
      <c r="C92" s="109"/>
      <c r="D92" s="109"/>
      <c r="E92" s="109"/>
      <c r="F92" s="109"/>
      <c r="G92" s="109"/>
      <c r="H92" s="109"/>
      <c r="I92" s="109"/>
      <c r="J92" s="109"/>
    </row>
    <row r="93" spans="1:10" s="67" customFormat="1" ht="10.5">
      <c r="A93" s="67" t="s">
        <v>89</v>
      </c>
    </row>
    <row r="94" spans="1:10" s="67" customFormat="1" ht="12.75" customHeight="1">
      <c r="A94" s="98" t="s">
        <v>65</v>
      </c>
      <c r="B94" s="98"/>
      <c r="C94" s="101"/>
      <c r="D94" s="101"/>
      <c r="E94" s="101"/>
      <c r="F94" s="101"/>
      <c r="G94" s="101"/>
      <c r="H94" s="101"/>
      <c r="I94" s="108"/>
      <c r="J94" s="108"/>
    </row>
    <row r="95" spans="1:10" s="67" customFormat="1" ht="12.75" customHeight="1">
      <c r="A95" s="97" t="s">
        <v>17</v>
      </c>
      <c r="B95" s="97"/>
      <c r="C95" s="101"/>
      <c r="D95" s="101"/>
      <c r="E95" s="101"/>
      <c r="F95" s="101"/>
      <c r="G95" s="101"/>
      <c r="H95" s="101"/>
      <c r="I95" s="108"/>
      <c r="J95" s="108"/>
    </row>
    <row r="96" spans="1:10" s="67" customFormat="1" ht="12.75" customHeight="1">
      <c r="A96" s="70" t="s">
        <v>90</v>
      </c>
      <c r="B96" s="70"/>
    </row>
    <row r="97" spans="1:10" s="67" customFormat="1" ht="6" customHeight="1"/>
    <row r="98" spans="1:10">
      <c r="B98" s="65" t="s">
        <v>24</v>
      </c>
    </row>
    <row r="99" spans="1:10">
      <c r="B99" s="65" t="s">
        <v>2</v>
      </c>
    </row>
    <row r="100" spans="1:10" ht="6" customHeight="1" thickBot="1">
      <c r="B100" s="65"/>
    </row>
    <row r="101" spans="1:10">
      <c r="B101" s="5" t="s">
        <v>25</v>
      </c>
      <c r="C101" s="19">
        <v>2010</v>
      </c>
      <c r="D101" s="19">
        <v>2011</v>
      </c>
      <c r="E101" s="19">
        <v>2012</v>
      </c>
      <c r="F101" s="19">
        <v>2013</v>
      </c>
      <c r="G101" s="19">
        <v>2014</v>
      </c>
      <c r="H101" s="19">
        <v>2015</v>
      </c>
      <c r="I101" s="19">
        <v>2016</v>
      </c>
      <c r="J101" s="19" t="s">
        <v>78</v>
      </c>
    </row>
    <row r="102" spans="1:10">
      <c r="B102" s="6" t="s">
        <v>23</v>
      </c>
      <c r="C102" s="69">
        <v>628</v>
      </c>
      <c r="D102" s="69">
        <v>473</v>
      </c>
      <c r="E102" s="69">
        <v>478</v>
      </c>
      <c r="F102" s="69">
        <v>129</v>
      </c>
      <c r="G102" s="69">
        <v>79</v>
      </c>
      <c r="H102" s="69">
        <v>201</v>
      </c>
      <c r="I102" s="69">
        <v>278</v>
      </c>
      <c r="J102" s="69">
        <v>277</v>
      </c>
    </row>
    <row r="103" spans="1:10">
      <c r="B103" s="7" t="s">
        <v>0</v>
      </c>
      <c r="C103" s="69">
        <v>930</v>
      </c>
      <c r="D103" s="69">
        <v>2025</v>
      </c>
      <c r="E103" s="69">
        <v>1258</v>
      </c>
      <c r="F103" s="69">
        <v>1086</v>
      </c>
      <c r="G103" s="69">
        <v>1102</v>
      </c>
      <c r="H103" s="69">
        <v>750</v>
      </c>
      <c r="I103" s="69">
        <v>1715</v>
      </c>
      <c r="J103" s="69">
        <v>331</v>
      </c>
    </row>
    <row r="104" spans="1:10">
      <c r="B104" s="6" t="s">
        <v>1</v>
      </c>
      <c r="C104" s="69">
        <v>1014</v>
      </c>
      <c r="D104" s="69">
        <v>2306</v>
      </c>
      <c r="E104" s="69">
        <v>1007</v>
      </c>
      <c r="F104" s="69">
        <v>814</v>
      </c>
      <c r="G104" s="69">
        <v>1000</v>
      </c>
      <c r="H104" s="69">
        <v>1143</v>
      </c>
      <c r="I104" s="69">
        <v>2414</v>
      </c>
      <c r="J104" s="69">
        <v>390</v>
      </c>
    </row>
    <row r="105" spans="1:10" ht="13.5" thickBot="1">
      <c r="B105" s="8" t="s">
        <v>43</v>
      </c>
      <c r="C105" s="60">
        <f t="shared" ref="C105:F105" si="58">SUM(C102:C104)</f>
        <v>2572</v>
      </c>
      <c r="D105" s="60">
        <f t="shared" si="58"/>
        <v>4804</v>
      </c>
      <c r="E105" s="60">
        <f t="shared" si="58"/>
        <v>2743</v>
      </c>
      <c r="F105" s="60">
        <f t="shared" si="58"/>
        <v>2029</v>
      </c>
      <c r="G105" s="60">
        <f>SUM(G102:G104)</f>
        <v>2181</v>
      </c>
      <c r="H105" s="60">
        <f>SUM(H102:H104)</f>
        <v>2094</v>
      </c>
      <c r="I105" s="60">
        <f>SUM(I102:I104)</f>
        <v>4407</v>
      </c>
      <c r="J105" s="60">
        <f>SUM(J102:J104)</f>
        <v>998</v>
      </c>
    </row>
    <row r="106" spans="1:10">
      <c r="A106" s="67" t="s">
        <v>75</v>
      </c>
      <c r="C106" s="16"/>
      <c r="D106" s="16"/>
      <c r="E106" s="16"/>
      <c r="F106" s="16"/>
      <c r="G106" s="16"/>
      <c r="H106" s="16"/>
      <c r="I106" s="16"/>
      <c r="J106" s="16"/>
    </row>
    <row r="107" spans="1:10">
      <c r="A107" s="67" t="s">
        <v>71</v>
      </c>
    </row>
    <row r="108" spans="1:10">
      <c r="A108" s="67"/>
    </row>
    <row r="118" spans="2:2">
      <c r="B118" s="71"/>
    </row>
    <row r="121" spans="2:2">
      <c r="B121" s="72"/>
    </row>
    <row r="122" spans="2:2">
      <c r="B122" s="72"/>
    </row>
    <row r="123" spans="2:2">
      <c r="B123" s="72"/>
    </row>
    <row r="124" spans="2:2">
      <c r="B124" s="72"/>
    </row>
    <row r="125" spans="2:2">
      <c r="B125" s="72"/>
    </row>
    <row r="126" spans="2:2">
      <c r="B126" s="72"/>
    </row>
    <row r="129" spans="2:10">
      <c r="B129" s="72"/>
    </row>
    <row r="130" spans="2:10">
      <c r="B130" s="72"/>
    </row>
    <row r="131" spans="2:10">
      <c r="C131" s="103"/>
      <c r="D131" s="103"/>
      <c r="E131" s="103"/>
      <c r="F131" s="103"/>
      <c r="G131" s="103"/>
      <c r="H131" s="103"/>
      <c r="I131" s="103"/>
      <c r="J131" s="103"/>
    </row>
    <row r="138" spans="2:10">
      <c r="B138" s="73"/>
    </row>
    <row r="139" spans="2:10">
      <c r="B139" s="72"/>
    </row>
    <row r="140" spans="2:10">
      <c r="B140" s="72"/>
    </row>
    <row r="141" spans="2:10">
      <c r="B141" s="72"/>
    </row>
    <row r="142" spans="2:10">
      <c r="B142" s="72"/>
    </row>
    <row r="143" spans="2:10" ht="15">
      <c r="B143" s="74"/>
    </row>
    <row r="145" spans="2:2">
      <c r="B145" s="71"/>
    </row>
    <row r="147" spans="2:2">
      <c r="B147" s="72"/>
    </row>
    <row r="150" spans="2:2">
      <c r="B150" s="72"/>
    </row>
    <row r="152" spans="2:2" ht="15">
      <c r="B152" s="74"/>
    </row>
  </sheetData>
  <mergeCells count="5">
    <mergeCell ref="A22:B22"/>
    <mergeCell ref="A40:B40"/>
    <mergeCell ref="A87:B87"/>
    <mergeCell ref="A52:B52"/>
    <mergeCell ref="A81:B81"/>
  </mergeCells>
  <phoneticPr fontId="0" type="noConversion"/>
  <printOptions horizontalCentered="1"/>
  <pageMargins left="0" right="0" top="1.3779527559055118" bottom="0.78740157480314965" header="0.39370078740157483" footer="0.39370078740157483"/>
  <pageSetup paperSize="9" scale="87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6" max="3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Normal="100" zoomScaleSheetLayoutView="75" workbookViewId="0">
      <selection activeCell="A3" sqref="A3"/>
    </sheetView>
  </sheetViews>
  <sheetFormatPr baseColWidth="10" defaultColWidth="12" defaultRowHeight="11.25"/>
  <cols>
    <col min="1" max="1" width="3.42578125" style="22" customWidth="1"/>
    <col min="2" max="2" width="34.85546875" style="22" customWidth="1"/>
    <col min="3" max="3" width="5.5703125" style="2" bestFit="1" customWidth="1"/>
    <col min="4" max="5" width="6.5703125" style="2" bestFit="1" customWidth="1"/>
    <col min="6" max="6" width="6.5703125" style="2" customWidth="1"/>
    <col min="7" max="10" width="8" style="2" bestFit="1" customWidth="1"/>
    <col min="11" max="16384" width="12" style="22"/>
  </cols>
  <sheetData>
    <row r="1" spans="1:10">
      <c r="A1" s="21" t="s">
        <v>81</v>
      </c>
    </row>
    <row r="2" spans="1:10">
      <c r="A2" s="21" t="s">
        <v>82</v>
      </c>
    </row>
    <row r="3" spans="1:10">
      <c r="B3" s="21"/>
    </row>
    <row r="4" spans="1:10" ht="12" thickBot="1">
      <c r="B4" s="21" t="s">
        <v>19</v>
      </c>
    </row>
    <row r="5" spans="1:10" ht="22.5">
      <c r="B5" s="28" t="s">
        <v>30</v>
      </c>
      <c r="C5" s="19">
        <v>2010</v>
      </c>
      <c r="D5" s="19">
        <v>2011</v>
      </c>
      <c r="E5" s="19">
        <v>2012</v>
      </c>
      <c r="F5" s="19">
        <v>2013</v>
      </c>
      <c r="G5" s="19">
        <v>2014</v>
      </c>
      <c r="H5" s="19">
        <v>2015</v>
      </c>
      <c r="I5" s="19">
        <v>2016</v>
      </c>
      <c r="J5" s="19">
        <v>2017</v>
      </c>
    </row>
    <row r="6" spans="1:10">
      <c r="B6" s="6" t="s">
        <v>23</v>
      </c>
      <c r="C6" s="13">
        <v>0</v>
      </c>
      <c r="D6" s="13"/>
      <c r="E6" s="13">
        <v>0</v>
      </c>
      <c r="F6" s="13"/>
      <c r="G6" s="13"/>
      <c r="H6" s="13"/>
      <c r="I6" s="13">
        <v>0</v>
      </c>
      <c r="J6" s="13">
        <v>0</v>
      </c>
    </row>
    <row r="7" spans="1:10">
      <c r="B7" s="24" t="s">
        <v>0</v>
      </c>
      <c r="C7" s="14">
        <v>330</v>
      </c>
      <c r="D7" s="14">
        <v>396</v>
      </c>
      <c r="E7" s="14"/>
      <c r="F7" s="14">
        <v>213</v>
      </c>
      <c r="G7" s="14">
        <v>162</v>
      </c>
      <c r="H7" s="14">
        <v>110</v>
      </c>
      <c r="I7" s="14">
        <v>0</v>
      </c>
      <c r="J7" s="14">
        <v>439</v>
      </c>
    </row>
    <row r="8" spans="1:10">
      <c r="B8" s="23" t="s">
        <v>1</v>
      </c>
      <c r="C8" s="13">
        <v>218</v>
      </c>
      <c r="D8" s="13">
        <v>96</v>
      </c>
      <c r="E8" s="13">
        <v>62</v>
      </c>
      <c r="F8" s="13"/>
      <c r="G8" s="13">
        <v>135</v>
      </c>
      <c r="H8" s="13">
        <v>106</v>
      </c>
      <c r="I8" s="13">
        <v>268</v>
      </c>
      <c r="J8" s="13">
        <v>0</v>
      </c>
    </row>
    <row r="9" spans="1:10" ht="12" thickBot="1">
      <c r="B9" s="25" t="s">
        <v>43</v>
      </c>
      <c r="C9" s="15">
        <f t="shared" ref="C9:F9" si="0">SUM(C6:C8)</f>
        <v>548</v>
      </c>
      <c r="D9" s="15">
        <f t="shared" si="0"/>
        <v>492</v>
      </c>
      <c r="E9" s="15">
        <f t="shared" si="0"/>
        <v>62</v>
      </c>
      <c r="F9" s="15">
        <f t="shared" si="0"/>
        <v>213</v>
      </c>
      <c r="G9" s="15">
        <f>SUM(G6:G8)</f>
        <v>297</v>
      </c>
      <c r="H9" s="15">
        <f>SUM(H6:H8)</f>
        <v>216</v>
      </c>
      <c r="I9" s="15">
        <f>SUM(I6:I8)</f>
        <v>268</v>
      </c>
      <c r="J9" s="15">
        <f>SUM(J6:J8)</f>
        <v>439</v>
      </c>
    </row>
    <row r="10" spans="1:10" ht="12" thickBot="1">
      <c r="B10" s="26"/>
    </row>
    <row r="11" spans="1:10" ht="22.5">
      <c r="B11" s="28" t="s">
        <v>66</v>
      </c>
      <c r="C11" s="19">
        <v>2010</v>
      </c>
      <c r="D11" s="19">
        <v>2011</v>
      </c>
      <c r="E11" s="19">
        <v>2012</v>
      </c>
      <c r="F11" s="19">
        <v>2013</v>
      </c>
      <c r="G11" s="19">
        <v>2014</v>
      </c>
      <c r="H11" s="19">
        <v>2015</v>
      </c>
      <c r="I11" s="19">
        <v>2016</v>
      </c>
      <c r="J11" s="19">
        <v>2017</v>
      </c>
    </row>
    <row r="12" spans="1:10">
      <c r="B12" s="6" t="s">
        <v>23</v>
      </c>
      <c r="C12" s="13">
        <v>171</v>
      </c>
      <c r="D12" s="13"/>
      <c r="E12" s="13"/>
      <c r="F12" s="13"/>
      <c r="G12" s="13"/>
      <c r="H12" s="13"/>
      <c r="I12" s="13">
        <v>0</v>
      </c>
      <c r="J12" s="13">
        <v>126</v>
      </c>
    </row>
    <row r="13" spans="1:10">
      <c r="B13" s="24" t="s">
        <v>0</v>
      </c>
      <c r="C13" s="14">
        <v>90</v>
      </c>
      <c r="D13" s="14"/>
      <c r="E13" s="14"/>
      <c r="F13" s="14">
        <v>121</v>
      </c>
      <c r="G13" s="14"/>
      <c r="H13" s="14">
        <v>185</v>
      </c>
      <c r="I13" s="14">
        <v>0</v>
      </c>
      <c r="J13" s="14">
        <v>91</v>
      </c>
    </row>
    <row r="14" spans="1:10">
      <c r="B14" s="23" t="s">
        <v>1</v>
      </c>
      <c r="C14" s="13">
        <v>102</v>
      </c>
      <c r="D14" s="13">
        <v>32</v>
      </c>
      <c r="E14" s="13"/>
      <c r="F14" s="13"/>
      <c r="G14" s="13"/>
      <c r="H14" s="13"/>
      <c r="I14" s="13">
        <v>14</v>
      </c>
      <c r="J14" s="13"/>
    </row>
    <row r="15" spans="1:10" ht="12" thickBot="1">
      <c r="B15" s="25" t="s">
        <v>43</v>
      </c>
      <c r="C15" s="15">
        <f t="shared" ref="C15:F15" si="1">SUM(C12:C14)</f>
        <v>363</v>
      </c>
      <c r="D15" s="15">
        <f t="shared" si="1"/>
        <v>32</v>
      </c>
      <c r="E15" s="15">
        <f t="shared" si="1"/>
        <v>0</v>
      </c>
      <c r="F15" s="15">
        <f t="shared" si="1"/>
        <v>121</v>
      </c>
      <c r="G15" s="15">
        <f>SUM(G12:G14)</f>
        <v>0</v>
      </c>
      <c r="H15" s="15">
        <f>SUM(H12:H14)</f>
        <v>185</v>
      </c>
      <c r="I15" s="15">
        <f>SUM(I12:I14)</f>
        <v>14</v>
      </c>
      <c r="J15" s="15">
        <f>SUM(J12:J14)</f>
        <v>217</v>
      </c>
    </row>
    <row r="16" spans="1:10" ht="12" thickBot="1">
      <c r="B16" s="26"/>
    </row>
    <row r="17" spans="1:10" ht="21.75" customHeight="1">
      <c r="B17" s="11" t="s">
        <v>60</v>
      </c>
      <c r="C17" s="19">
        <v>2010</v>
      </c>
      <c r="D17" s="19">
        <v>2011</v>
      </c>
      <c r="E17" s="19">
        <v>2012</v>
      </c>
      <c r="F17" s="19">
        <v>2013</v>
      </c>
      <c r="G17" s="19">
        <v>2014</v>
      </c>
      <c r="H17" s="19">
        <v>2015</v>
      </c>
      <c r="I17" s="19">
        <v>2016</v>
      </c>
      <c r="J17" s="19">
        <v>2017</v>
      </c>
    </row>
    <row r="18" spans="1:10">
      <c r="B18" s="6" t="s">
        <v>23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</row>
    <row r="19" spans="1:10">
      <c r="B19" s="24" t="s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104</v>
      </c>
    </row>
    <row r="20" spans="1:10">
      <c r="B20" s="23" t="s">
        <v>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36</v>
      </c>
      <c r="I20" s="13">
        <v>30</v>
      </c>
      <c r="J20" s="13">
        <v>0</v>
      </c>
    </row>
    <row r="21" spans="1:10" ht="12" thickBot="1">
      <c r="B21" s="25" t="s">
        <v>43</v>
      </c>
      <c r="C21" s="15">
        <f t="shared" ref="C21:F21" si="2">SUM(C18:C20)</f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>SUM(G18:G20)</f>
        <v>0</v>
      </c>
      <c r="H21" s="15">
        <f>SUM(H18:H20)</f>
        <v>36</v>
      </c>
      <c r="I21" s="15">
        <f>SUM(I18:I20)</f>
        <v>30</v>
      </c>
      <c r="J21" s="15">
        <f>SUM(J18:J20)</f>
        <v>104</v>
      </c>
    </row>
    <row r="22" spans="1:10" ht="12" thickBot="1">
      <c r="B22" s="63"/>
    </row>
    <row r="23" spans="1:10" ht="22.5" customHeight="1">
      <c r="A23" s="115" t="s">
        <v>39</v>
      </c>
      <c r="B23" s="116"/>
      <c r="C23" s="19">
        <v>2010</v>
      </c>
      <c r="D23" s="19">
        <v>2011</v>
      </c>
      <c r="E23" s="19">
        <v>2012</v>
      </c>
      <c r="F23" s="19">
        <v>2013</v>
      </c>
      <c r="G23" s="19">
        <v>2014</v>
      </c>
      <c r="H23" s="19">
        <v>2015</v>
      </c>
      <c r="I23" s="19">
        <v>2016</v>
      </c>
      <c r="J23" s="19">
        <v>2017</v>
      </c>
    </row>
    <row r="24" spans="1:10">
      <c r="A24" s="6" t="s">
        <v>23</v>
      </c>
      <c r="B24" s="6"/>
      <c r="C24" s="13">
        <f t="shared" ref="C24:H26" si="3">C6+C12+C18</f>
        <v>171</v>
      </c>
      <c r="D24" s="13">
        <f t="shared" si="3"/>
        <v>0</v>
      </c>
      <c r="E24" s="13">
        <f t="shared" si="3"/>
        <v>0</v>
      </c>
      <c r="F24" s="13">
        <f t="shared" si="3"/>
        <v>0</v>
      </c>
      <c r="G24" s="13">
        <f t="shared" si="3"/>
        <v>0</v>
      </c>
      <c r="H24" s="13">
        <f t="shared" si="3"/>
        <v>0</v>
      </c>
      <c r="I24" s="13">
        <f t="shared" ref="I24" si="4">I6+I12+I18</f>
        <v>0</v>
      </c>
      <c r="J24" s="13">
        <f t="shared" ref="J24" si="5">J6+J12+J18</f>
        <v>126</v>
      </c>
    </row>
    <row r="25" spans="1:10">
      <c r="A25" s="7" t="s">
        <v>0</v>
      </c>
      <c r="B25" s="7"/>
      <c r="C25" s="13">
        <f t="shared" si="3"/>
        <v>420</v>
      </c>
      <c r="D25" s="13">
        <f t="shared" si="3"/>
        <v>396</v>
      </c>
      <c r="E25" s="13">
        <f t="shared" si="3"/>
        <v>0</v>
      </c>
      <c r="F25" s="13">
        <f t="shared" si="3"/>
        <v>334</v>
      </c>
      <c r="G25" s="13">
        <f t="shared" si="3"/>
        <v>162</v>
      </c>
      <c r="H25" s="13">
        <f t="shared" si="3"/>
        <v>295</v>
      </c>
      <c r="I25" s="13">
        <f t="shared" ref="I25" si="6">I7+I13+I19</f>
        <v>0</v>
      </c>
      <c r="J25" s="13">
        <f t="shared" ref="J25" si="7">J7+J13+J19</f>
        <v>634</v>
      </c>
    </row>
    <row r="26" spans="1:10">
      <c r="A26" s="6" t="s">
        <v>1</v>
      </c>
      <c r="B26" s="6"/>
      <c r="C26" s="13">
        <f t="shared" si="3"/>
        <v>320</v>
      </c>
      <c r="D26" s="13">
        <f t="shared" si="3"/>
        <v>128</v>
      </c>
      <c r="E26" s="13">
        <f t="shared" si="3"/>
        <v>62</v>
      </c>
      <c r="F26" s="13">
        <f t="shared" si="3"/>
        <v>0</v>
      </c>
      <c r="G26" s="13">
        <f t="shared" si="3"/>
        <v>135</v>
      </c>
      <c r="H26" s="13">
        <f t="shared" si="3"/>
        <v>142</v>
      </c>
      <c r="I26" s="13">
        <f t="shared" ref="I26" si="8">I8+I14+I20</f>
        <v>312</v>
      </c>
      <c r="J26" s="13">
        <f t="shared" ref="J26" si="9">J8+J14+J20</f>
        <v>0</v>
      </c>
    </row>
    <row r="27" spans="1:10" ht="12" thickBot="1">
      <c r="A27" s="8" t="s">
        <v>43</v>
      </c>
      <c r="B27" s="8"/>
      <c r="C27" s="15">
        <f t="shared" ref="C27:F27" si="10">SUM(C24:C26)</f>
        <v>911</v>
      </c>
      <c r="D27" s="15">
        <f t="shared" si="10"/>
        <v>524</v>
      </c>
      <c r="E27" s="15">
        <f t="shared" si="10"/>
        <v>62</v>
      </c>
      <c r="F27" s="15">
        <f t="shared" si="10"/>
        <v>334</v>
      </c>
      <c r="G27" s="15">
        <f>SUM(G24:G26)</f>
        <v>297</v>
      </c>
      <c r="H27" s="15">
        <f>SUM(H24:H26)</f>
        <v>437</v>
      </c>
      <c r="I27" s="15">
        <f>SUM(I24:I26)</f>
        <v>312</v>
      </c>
      <c r="J27" s="15">
        <f>SUM(J24:J26)</f>
        <v>760</v>
      </c>
    </row>
    <row r="28" spans="1:10">
      <c r="B28" s="26"/>
    </row>
    <row r="29" spans="1:10" ht="12" thickBot="1">
      <c r="B29" s="26" t="s">
        <v>29</v>
      </c>
    </row>
    <row r="30" spans="1:10" s="10" customFormat="1" ht="22.5">
      <c r="B30" s="11" t="s">
        <v>26</v>
      </c>
      <c r="C30" s="19">
        <v>2010</v>
      </c>
      <c r="D30" s="19">
        <v>2011</v>
      </c>
      <c r="E30" s="19">
        <v>2012</v>
      </c>
      <c r="F30" s="19">
        <v>2013</v>
      </c>
      <c r="G30" s="19">
        <v>2014</v>
      </c>
      <c r="H30" s="19">
        <v>2015</v>
      </c>
      <c r="I30" s="19">
        <v>2016</v>
      </c>
      <c r="J30" s="19">
        <v>2017</v>
      </c>
    </row>
    <row r="31" spans="1:10" s="10" customFormat="1">
      <c r="B31" s="6" t="s">
        <v>23</v>
      </c>
      <c r="C31" s="13">
        <v>0</v>
      </c>
      <c r="D31" s="13">
        <v>36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1:10" s="10" customFormat="1">
      <c r="B32" s="7" t="s">
        <v>0</v>
      </c>
      <c r="C32" s="14">
        <v>0</v>
      </c>
      <c r="D32" s="14">
        <v>130</v>
      </c>
      <c r="E32" s="14">
        <v>0</v>
      </c>
      <c r="F32" s="14">
        <v>28</v>
      </c>
      <c r="G32" s="14">
        <v>63</v>
      </c>
      <c r="H32" s="14">
        <v>0</v>
      </c>
      <c r="I32" s="14">
        <v>0</v>
      </c>
      <c r="J32" s="14">
        <v>0</v>
      </c>
    </row>
    <row r="33" spans="2:10" s="10" customFormat="1">
      <c r="B33" s="6" t="s">
        <v>1</v>
      </c>
      <c r="C33" s="13">
        <v>64</v>
      </c>
      <c r="D33" s="13">
        <v>35</v>
      </c>
      <c r="E33" s="13">
        <v>118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2:10" s="10" customFormat="1" ht="12" thickBot="1">
      <c r="B34" s="25" t="s">
        <v>43</v>
      </c>
      <c r="C34" s="15">
        <f t="shared" ref="C34:F34" si="11">SUM(C31:C33)</f>
        <v>64</v>
      </c>
      <c r="D34" s="15">
        <f t="shared" si="11"/>
        <v>201</v>
      </c>
      <c r="E34" s="15">
        <f t="shared" si="11"/>
        <v>118</v>
      </c>
      <c r="F34" s="15">
        <f t="shared" si="11"/>
        <v>28</v>
      </c>
      <c r="G34" s="15">
        <f>SUM(G31:G33)</f>
        <v>63</v>
      </c>
      <c r="H34" s="15">
        <f>SUM(H31:H33)</f>
        <v>0</v>
      </c>
      <c r="I34" s="15">
        <f>SUM(I31:I33)</f>
        <v>0</v>
      </c>
      <c r="J34" s="15">
        <f>SUM(J31:J33)</f>
        <v>0</v>
      </c>
    </row>
    <row r="35" spans="2:10" ht="12" thickBot="1">
      <c r="B35" s="26"/>
    </row>
    <row r="36" spans="2:10" ht="22.5">
      <c r="B36" s="11" t="s">
        <v>58</v>
      </c>
      <c r="C36" s="19">
        <v>2010</v>
      </c>
      <c r="D36" s="19">
        <v>2011</v>
      </c>
      <c r="E36" s="19">
        <v>2012</v>
      </c>
      <c r="F36" s="19">
        <v>2013</v>
      </c>
      <c r="G36" s="19">
        <v>2014</v>
      </c>
      <c r="H36" s="19">
        <v>2015</v>
      </c>
      <c r="I36" s="19">
        <v>2016</v>
      </c>
      <c r="J36" s="19">
        <v>2017</v>
      </c>
    </row>
    <row r="37" spans="2:10">
      <c r="B37" s="6" t="s">
        <v>23</v>
      </c>
      <c r="C37" s="13"/>
      <c r="D37" s="13"/>
      <c r="E37" s="13"/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>
      <c r="B38" s="24" t="s">
        <v>0</v>
      </c>
      <c r="C38" s="14"/>
      <c r="D38" s="14"/>
      <c r="E38" s="14"/>
      <c r="F38" s="14">
        <v>45</v>
      </c>
      <c r="G38" s="14">
        <v>0</v>
      </c>
      <c r="H38" s="14">
        <v>0</v>
      </c>
      <c r="I38" s="14">
        <v>0</v>
      </c>
      <c r="J38" s="14">
        <v>0</v>
      </c>
    </row>
    <row r="39" spans="2:10">
      <c r="B39" s="23" t="s">
        <v>1</v>
      </c>
      <c r="C39" s="13"/>
      <c r="D39" s="13"/>
      <c r="E39" s="13"/>
      <c r="F39" s="13">
        <v>0</v>
      </c>
      <c r="G39" s="13">
        <v>0</v>
      </c>
      <c r="H39" s="13">
        <v>0</v>
      </c>
      <c r="I39" s="13">
        <v>0</v>
      </c>
      <c r="J39" s="13">
        <v>0</v>
      </c>
    </row>
    <row r="40" spans="2:10" ht="12" thickBot="1">
      <c r="B40" s="25" t="s">
        <v>43</v>
      </c>
      <c r="C40" s="15">
        <f t="shared" ref="C40:G40" si="12">SUM(C37:C39)</f>
        <v>0</v>
      </c>
      <c r="D40" s="15">
        <f t="shared" si="12"/>
        <v>0</v>
      </c>
      <c r="E40" s="15">
        <f t="shared" si="12"/>
        <v>0</v>
      </c>
      <c r="F40" s="15">
        <f t="shared" si="12"/>
        <v>45</v>
      </c>
      <c r="G40" s="15">
        <f t="shared" si="12"/>
        <v>0</v>
      </c>
      <c r="H40" s="15">
        <f>SUM(H37:H39)</f>
        <v>0</v>
      </c>
      <c r="I40" s="15">
        <f>SUM(I37:I39)</f>
        <v>0</v>
      </c>
      <c r="J40" s="15">
        <f>SUM(J37:J39)</f>
        <v>0</v>
      </c>
    </row>
    <row r="41" spans="2:10" ht="12" thickBot="1">
      <c r="B41" s="26"/>
    </row>
    <row r="42" spans="2:10" ht="22.5">
      <c r="B42" s="11" t="s">
        <v>27</v>
      </c>
      <c r="C42" s="19">
        <v>2010</v>
      </c>
      <c r="D42" s="19">
        <v>2011</v>
      </c>
      <c r="E42" s="19">
        <v>2012</v>
      </c>
      <c r="F42" s="19">
        <v>2013</v>
      </c>
      <c r="G42" s="19">
        <v>2014</v>
      </c>
      <c r="H42" s="19">
        <v>2015</v>
      </c>
      <c r="I42" s="19">
        <v>2016</v>
      </c>
      <c r="J42" s="19">
        <v>2017</v>
      </c>
    </row>
    <row r="43" spans="2:10">
      <c r="B43" s="6" t="s">
        <v>23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</row>
    <row r="44" spans="2:10">
      <c r="B44" s="24" t="s">
        <v>0</v>
      </c>
      <c r="C44" s="14">
        <v>68</v>
      </c>
      <c r="D44" s="14">
        <v>0</v>
      </c>
      <c r="E44" s="14">
        <v>0</v>
      </c>
      <c r="F44" s="14">
        <v>70</v>
      </c>
      <c r="G44" s="14">
        <v>0</v>
      </c>
      <c r="H44" s="14">
        <v>0</v>
      </c>
      <c r="I44" s="14">
        <v>0</v>
      </c>
      <c r="J44" s="14">
        <v>67</v>
      </c>
    </row>
    <row r="45" spans="2:10">
      <c r="B45" s="23" t="s">
        <v>1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</row>
    <row r="46" spans="2:10" ht="12" thickBot="1">
      <c r="B46" s="25" t="s">
        <v>43</v>
      </c>
      <c r="C46" s="15">
        <f t="shared" ref="C46:G46" si="13">SUM(C43:C45)</f>
        <v>68</v>
      </c>
      <c r="D46" s="15">
        <f t="shared" si="13"/>
        <v>0</v>
      </c>
      <c r="E46" s="15">
        <f t="shared" si="13"/>
        <v>0</v>
      </c>
      <c r="F46" s="15">
        <f t="shared" si="13"/>
        <v>70</v>
      </c>
      <c r="G46" s="15">
        <f t="shared" si="13"/>
        <v>0</v>
      </c>
      <c r="H46" s="15">
        <f>SUM(H43:H45)</f>
        <v>0</v>
      </c>
      <c r="I46" s="15">
        <f>SUM(I43:I45)</f>
        <v>0</v>
      </c>
      <c r="J46" s="15">
        <f>SUM(J43:J45)</f>
        <v>67</v>
      </c>
    </row>
    <row r="47" spans="2:10" ht="12" thickBot="1">
      <c r="B47" s="26"/>
    </row>
    <row r="48" spans="2:10" s="27" customFormat="1" ht="22.5">
      <c r="B48" s="11" t="s">
        <v>21</v>
      </c>
      <c r="C48" s="19">
        <v>2010</v>
      </c>
      <c r="D48" s="19">
        <v>2011</v>
      </c>
      <c r="E48" s="19">
        <v>2012</v>
      </c>
      <c r="F48" s="19">
        <v>2013</v>
      </c>
      <c r="G48" s="19">
        <v>2014</v>
      </c>
      <c r="H48" s="19">
        <v>2015</v>
      </c>
      <c r="I48" s="19">
        <v>2016</v>
      </c>
      <c r="J48" s="19">
        <v>2017</v>
      </c>
    </row>
    <row r="49" spans="1:10" s="27" customFormat="1">
      <c r="B49" s="6" t="s">
        <v>23</v>
      </c>
      <c r="C49" s="13">
        <v>0</v>
      </c>
      <c r="D49" s="13">
        <v>16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</row>
    <row r="50" spans="1:10" s="27" customFormat="1">
      <c r="B50" s="24" t="s">
        <v>0</v>
      </c>
      <c r="C50" s="14">
        <v>0</v>
      </c>
      <c r="D50" s="14">
        <v>0</v>
      </c>
      <c r="E50" s="14">
        <v>40</v>
      </c>
      <c r="F50" s="14">
        <v>0</v>
      </c>
      <c r="G50" s="14">
        <v>0</v>
      </c>
      <c r="H50" s="14">
        <v>0</v>
      </c>
      <c r="I50" s="14">
        <v>3</v>
      </c>
      <c r="J50" s="14">
        <v>0</v>
      </c>
    </row>
    <row r="51" spans="1:10" s="27" customFormat="1">
      <c r="B51" s="23" t="s">
        <v>1</v>
      </c>
      <c r="C51" s="13">
        <v>27</v>
      </c>
      <c r="D51" s="13">
        <v>53</v>
      </c>
      <c r="E51" s="13">
        <v>20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</row>
    <row r="52" spans="1:10" s="27" customFormat="1" ht="12" thickBot="1">
      <c r="B52" s="25" t="s">
        <v>43</v>
      </c>
      <c r="C52" s="15">
        <f t="shared" ref="C52:F52" si="14">SUM(C49:C51)</f>
        <v>27</v>
      </c>
      <c r="D52" s="15">
        <f t="shared" si="14"/>
        <v>69</v>
      </c>
      <c r="E52" s="15">
        <f t="shared" si="14"/>
        <v>60</v>
      </c>
      <c r="F52" s="15">
        <f t="shared" si="14"/>
        <v>0</v>
      </c>
      <c r="G52" s="15">
        <f>SUM(G49:G51)</f>
        <v>0</v>
      </c>
      <c r="H52" s="15">
        <f>SUM(H49:H51)</f>
        <v>0</v>
      </c>
      <c r="I52" s="15">
        <f>SUM(I49:I51)</f>
        <v>3</v>
      </c>
      <c r="J52" s="15">
        <f>SUM(J49:J51)</f>
        <v>0</v>
      </c>
    </row>
    <row r="53" spans="1:10" ht="12" thickBot="1">
      <c r="B53" s="26"/>
    </row>
    <row r="54" spans="1:10" s="27" customFormat="1" ht="23.25" customHeight="1">
      <c r="A54" s="115" t="s">
        <v>40</v>
      </c>
      <c r="B54" s="116"/>
      <c r="C54" s="19">
        <v>2010</v>
      </c>
      <c r="D54" s="19">
        <v>2011</v>
      </c>
      <c r="E54" s="19">
        <v>2012</v>
      </c>
      <c r="F54" s="19">
        <v>2013</v>
      </c>
      <c r="G54" s="19">
        <v>2014</v>
      </c>
      <c r="H54" s="19">
        <v>2015</v>
      </c>
      <c r="I54" s="19">
        <v>2016</v>
      </c>
      <c r="J54" s="19">
        <v>2017</v>
      </c>
    </row>
    <row r="55" spans="1:10" s="27" customFormat="1">
      <c r="A55" s="6" t="s">
        <v>23</v>
      </c>
      <c r="C55" s="13">
        <f t="shared" ref="C55:H55" si="15">C31+C37+C43+C49</f>
        <v>0</v>
      </c>
      <c r="D55" s="13">
        <f t="shared" si="15"/>
        <v>52</v>
      </c>
      <c r="E55" s="13">
        <f t="shared" si="15"/>
        <v>0</v>
      </c>
      <c r="F55" s="13">
        <f t="shared" si="15"/>
        <v>0</v>
      </c>
      <c r="G55" s="13">
        <f t="shared" si="15"/>
        <v>0</v>
      </c>
      <c r="H55" s="13">
        <f t="shared" si="15"/>
        <v>0</v>
      </c>
      <c r="I55" s="13">
        <f t="shared" ref="I55" si="16">I31+I37+I43+I49</f>
        <v>0</v>
      </c>
      <c r="J55" s="13">
        <f t="shared" ref="J55" si="17">J31+J37+J43+J49</f>
        <v>0</v>
      </c>
    </row>
    <row r="56" spans="1:10" s="27" customFormat="1">
      <c r="A56" s="7" t="s">
        <v>0</v>
      </c>
      <c r="C56" s="13">
        <f t="shared" ref="C56:H56" si="18">C32+C38+C44+C50</f>
        <v>68</v>
      </c>
      <c r="D56" s="13">
        <f t="shared" si="18"/>
        <v>130</v>
      </c>
      <c r="E56" s="13">
        <f t="shared" si="18"/>
        <v>40</v>
      </c>
      <c r="F56" s="13">
        <f t="shared" si="18"/>
        <v>143</v>
      </c>
      <c r="G56" s="13">
        <f t="shared" si="18"/>
        <v>63</v>
      </c>
      <c r="H56" s="13">
        <f t="shared" si="18"/>
        <v>0</v>
      </c>
      <c r="I56" s="13">
        <f t="shared" ref="I56" si="19">I32+I38+I44+I50</f>
        <v>3</v>
      </c>
      <c r="J56" s="13">
        <f t="shared" ref="J56" si="20">J32+J38+J44+J50</f>
        <v>67</v>
      </c>
    </row>
    <row r="57" spans="1:10" s="27" customFormat="1">
      <c r="A57" s="6" t="s">
        <v>1</v>
      </c>
      <c r="C57" s="13">
        <f t="shared" ref="C57:H57" si="21">C33+C39+C45+C51</f>
        <v>91</v>
      </c>
      <c r="D57" s="13">
        <f t="shared" si="21"/>
        <v>88</v>
      </c>
      <c r="E57" s="13">
        <f t="shared" si="21"/>
        <v>138</v>
      </c>
      <c r="F57" s="13">
        <f t="shared" si="21"/>
        <v>0</v>
      </c>
      <c r="G57" s="13">
        <f t="shared" si="21"/>
        <v>0</v>
      </c>
      <c r="H57" s="13">
        <f t="shared" si="21"/>
        <v>0</v>
      </c>
      <c r="I57" s="13">
        <f t="shared" ref="I57" si="22">I33+I39+I45+I51</f>
        <v>0</v>
      </c>
      <c r="J57" s="13">
        <f t="shared" ref="J57" si="23">J33+J39+J45+J51</f>
        <v>0</v>
      </c>
    </row>
    <row r="58" spans="1:10" s="27" customFormat="1" ht="12" thickBot="1">
      <c r="A58" s="25" t="s">
        <v>43</v>
      </c>
      <c r="B58" s="8"/>
      <c r="C58" s="15">
        <f t="shared" ref="C58:H58" si="24">C34+C40+C46+C52</f>
        <v>159</v>
      </c>
      <c r="D58" s="15">
        <f t="shared" si="24"/>
        <v>270</v>
      </c>
      <c r="E58" s="15">
        <f t="shared" si="24"/>
        <v>178</v>
      </c>
      <c r="F58" s="15">
        <f t="shared" si="24"/>
        <v>143</v>
      </c>
      <c r="G58" s="15">
        <f t="shared" si="24"/>
        <v>63</v>
      </c>
      <c r="H58" s="15">
        <f t="shared" si="24"/>
        <v>0</v>
      </c>
      <c r="I58" s="15">
        <f t="shared" ref="I58" si="25">I34+I40+I46+I52</f>
        <v>3</v>
      </c>
      <c r="J58" s="15">
        <f t="shared" ref="J58" si="26">J34+J40+J46+J52</f>
        <v>67</v>
      </c>
    </row>
    <row r="59" spans="1:10" ht="12" thickBot="1">
      <c r="B59" s="26"/>
    </row>
    <row r="60" spans="1:10" s="68" customFormat="1" ht="51" customHeight="1">
      <c r="A60" s="113" t="s">
        <v>92</v>
      </c>
      <c r="B60" s="114"/>
      <c r="C60" s="19">
        <v>2010</v>
      </c>
      <c r="D60" s="19">
        <v>2011</v>
      </c>
      <c r="E60" s="19">
        <v>2012</v>
      </c>
      <c r="F60" s="19">
        <v>2013</v>
      </c>
      <c r="G60" s="19">
        <v>2014</v>
      </c>
      <c r="H60" s="19">
        <v>2015</v>
      </c>
      <c r="I60" s="19">
        <v>2016</v>
      </c>
      <c r="J60" s="19">
        <v>2017</v>
      </c>
    </row>
    <row r="61" spans="1:10" s="68" customFormat="1" ht="12.75">
      <c r="A61" s="6" t="s">
        <v>23</v>
      </c>
      <c r="B61" s="6"/>
      <c r="C61" s="13">
        <f t="shared" ref="C61:H61" si="27">C24+C55</f>
        <v>171</v>
      </c>
      <c r="D61" s="13">
        <f t="shared" si="27"/>
        <v>52</v>
      </c>
      <c r="E61" s="13">
        <f t="shared" si="27"/>
        <v>0</v>
      </c>
      <c r="F61" s="13">
        <f t="shared" si="27"/>
        <v>0</v>
      </c>
      <c r="G61" s="13">
        <f t="shared" si="27"/>
        <v>0</v>
      </c>
      <c r="H61" s="13">
        <f t="shared" si="27"/>
        <v>0</v>
      </c>
      <c r="I61" s="13">
        <f t="shared" ref="I61" si="28">I24+I55</f>
        <v>0</v>
      </c>
      <c r="J61" s="13">
        <f t="shared" ref="J61" si="29">J24+J55</f>
        <v>126</v>
      </c>
    </row>
    <row r="62" spans="1:10" s="68" customFormat="1" ht="12.75">
      <c r="A62" s="7" t="s">
        <v>0</v>
      </c>
      <c r="B62" s="7"/>
      <c r="C62" s="13">
        <f t="shared" ref="C62:H62" si="30">C25+C56</f>
        <v>488</v>
      </c>
      <c r="D62" s="13">
        <f t="shared" si="30"/>
        <v>526</v>
      </c>
      <c r="E62" s="13">
        <f t="shared" si="30"/>
        <v>40</v>
      </c>
      <c r="F62" s="13">
        <f t="shared" si="30"/>
        <v>477</v>
      </c>
      <c r="G62" s="13">
        <f t="shared" si="30"/>
        <v>225</v>
      </c>
      <c r="H62" s="13">
        <f t="shared" si="30"/>
        <v>295</v>
      </c>
      <c r="I62" s="13">
        <f t="shared" ref="I62" si="31">I25+I56</f>
        <v>3</v>
      </c>
      <c r="J62" s="13">
        <f t="shared" ref="J62" si="32">J25+J56</f>
        <v>701</v>
      </c>
    </row>
    <row r="63" spans="1:10" s="68" customFormat="1" ht="12.75">
      <c r="A63" s="6" t="s">
        <v>1</v>
      </c>
      <c r="B63" s="6"/>
      <c r="C63" s="13">
        <f t="shared" ref="C63:H63" si="33">C26+C57</f>
        <v>411</v>
      </c>
      <c r="D63" s="13">
        <f t="shared" si="33"/>
        <v>216</v>
      </c>
      <c r="E63" s="13">
        <f t="shared" si="33"/>
        <v>200</v>
      </c>
      <c r="F63" s="13">
        <f t="shared" si="33"/>
        <v>0</v>
      </c>
      <c r="G63" s="13">
        <f t="shared" si="33"/>
        <v>135</v>
      </c>
      <c r="H63" s="13">
        <f t="shared" si="33"/>
        <v>142</v>
      </c>
      <c r="I63" s="13">
        <f t="shared" ref="I63" si="34">I26+I57</f>
        <v>312</v>
      </c>
      <c r="J63" s="13">
        <f t="shared" ref="J63" si="35">J26+J57</f>
        <v>0</v>
      </c>
    </row>
    <row r="64" spans="1:10" s="68" customFormat="1" ht="13.5" thickBot="1">
      <c r="A64" s="8" t="s">
        <v>43</v>
      </c>
      <c r="B64" s="78"/>
      <c r="C64" s="15">
        <f t="shared" ref="C64:H64" si="36">C27+C58</f>
        <v>1070</v>
      </c>
      <c r="D64" s="15">
        <f t="shared" si="36"/>
        <v>794</v>
      </c>
      <c r="E64" s="15">
        <f t="shared" si="36"/>
        <v>240</v>
      </c>
      <c r="F64" s="15">
        <f t="shared" si="36"/>
        <v>477</v>
      </c>
      <c r="G64" s="15">
        <f t="shared" si="36"/>
        <v>360</v>
      </c>
      <c r="H64" s="15">
        <f t="shared" si="36"/>
        <v>437</v>
      </c>
      <c r="I64" s="15">
        <f t="shared" ref="I64" si="37">I27+I58</f>
        <v>315</v>
      </c>
      <c r="J64" s="15">
        <f t="shared" ref="J64" si="38">J27+J58</f>
        <v>827</v>
      </c>
    </row>
    <row r="65" spans="1:10" s="68" customFormat="1" ht="12.75">
      <c r="A65" s="9"/>
      <c r="B65" s="9"/>
      <c r="C65" s="16"/>
      <c r="D65" s="16"/>
      <c r="E65" s="16"/>
      <c r="F65" s="16"/>
      <c r="G65" s="16"/>
      <c r="H65" s="16"/>
      <c r="I65" s="16"/>
      <c r="J65" s="16"/>
    </row>
    <row r="66" spans="1:10" s="68" customFormat="1" ht="12.75">
      <c r="A66" s="9"/>
      <c r="B66" s="9"/>
      <c r="C66" s="16"/>
      <c r="D66" s="16"/>
      <c r="E66" s="16"/>
      <c r="F66" s="16"/>
      <c r="G66" s="16"/>
      <c r="H66" s="16"/>
      <c r="I66" s="16"/>
      <c r="J66" s="16"/>
    </row>
    <row r="67" spans="1:10" s="27" customFormat="1">
      <c r="A67" s="4" t="s">
        <v>55</v>
      </c>
      <c r="B67" s="9"/>
      <c r="C67" s="16"/>
      <c r="D67" s="16"/>
      <c r="E67" s="16"/>
      <c r="F67" s="16"/>
      <c r="G67" s="16"/>
      <c r="H67" s="16"/>
      <c r="I67" s="16"/>
      <c r="J67" s="16"/>
    </row>
    <row r="68" spans="1:10" s="27" customFormat="1">
      <c r="A68" s="65" t="s">
        <v>56</v>
      </c>
      <c r="B68" s="9"/>
      <c r="C68" s="16"/>
      <c r="D68" s="16"/>
      <c r="E68" s="16"/>
      <c r="F68" s="16"/>
      <c r="G68" s="16"/>
      <c r="H68" s="16"/>
      <c r="I68" s="16"/>
      <c r="J68" s="16"/>
    </row>
    <row r="69" spans="1:10" s="27" customFormat="1">
      <c r="A69" s="65" t="s">
        <v>51</v>
      </c>
      <c r="B69" s="9"/>
      <c r="C69" s="16"/>
      <c r="D69" s="16"/>
      <c r="E69" s="16"/>
      <c r="F69" s="16"/>
      <c r="G69" s="16"/>
      <c r="H69" s="16"/>
      <c r="I69" s="16"/>
      <c r="J69" s="16"/>
    </row>
    <row r="70" spans="1:10" s="27" customFormat="1">
      <c r="A70" s="65" t="s">
        <v>52</v>
      </c>
      <c r="B70" s="9"/>
      <c r="C70" s="16"/>
      <c r="D70" s="16"/>
      <c r="E70" s="16"/>
      <c r="F70" s="16"/>
      <c r="G70" s="16"/>
      <c r="H70" s="16"/>
      <c r="I70" s="16"/>
      <c r="J70" s="16"/>
    </row>
    <row r="71" spans="1:10" s="27" customFormat="1" ht="12" thickBot="1">
      <c r="A71" s="26"/>
      <c r="B71" s="9"/>
      <c r="C71" s="16"/>
      <c r="D71" s="16"/>
      <c r="E71" s="16"/>
      <c r="F71" s="16"/>
      <c r="G71" s="16"/>
      <c r="H71" s="16"/>
      <c r="I71" s="16"/>
      <c r="J71" s="16"/>
    </row>
    <row r="72" spans="1:10" s="12" customFormat="1" ht="22.5">
      <c r="B72" s="11" t="s">
        <v>67</v>
      </c>
      <c r="C72" s="19">
        <v>2010</v>
      </c>
      <c r="D72" s="19">
        <v>2011</v>
      </c>
      <c r="E72" s="19">
        <v>2012</v>
      </c>
      <c r="F72" s="19">
        <v>2013</v>
      </c>
      <c r="G72" s="19">
        <v>2014</v>
      </c>
      <c r="H72" s="19">
        <v>2015</v>
      </c>
      <c r="I72" s="19">
        <v>2016</v>
      </c>
      <c r="J72" s="19" t="s">
        <v>76</v>
      </c>
    </row>
    <row r="73" spans="1:10" s="12" customFormat="1">
      <c r="B73" s="6" t="s">
        <v>23</v>
      </c>
      <c r="C73" s="13">
        <v>0</v>
      </c>
      <c r="D73" s="13">
        <v>0</v>
      </c>
      <c r="E73" s="13">
        <v>91</v>
      </c>
      <c r="F73" s="13">
        <v>0</v>
      </c>
      <c r="G73" s="13">
        <f>+'Viviendas Iniciadas'!G64</f>
        <v>0</v>
      </c>
      <c r="H73" s="13">
        <v>0</v>
      </c>
      <c r="I73" s="13">
        <v>0</v>
      </c>
      <c r="J73" s="13">
        <v>0</v>
      </c>
    </row>
    <row r="74" spans="1:10" s="12" customFormat="1">
      <c r="B74" s="7" t="s">
        <v>0</v>
      </c>
      <c r="C74" s="14">
        <v>0</v>
      </c>
      <c r="D74" s="14">
        <v>57</v>
      </c>
      <c r="E74" s="14">
        <v>86</v>
      </c>
      <c r="F74" s="14">
        <v>0</v>
      </c>
      <c r="G74" s="14">
        <f>+'Viviendas Iniciadas'!G65</f>
        <v>0</v>
      </c>
      <c r="H74" s="14">
        <v>0</v>
      </c>
      <c r="I74" s="14">
        <v>154</v>
      </c>
      <c r="J74" s="14">
        <v>66</v>
      </c>
    </row>
    <row r="75" spans="1:10" s="12" customFormat="1">
      <c r="B75" s="6" t="s">
        <v>1</v>
      </c>
      <c r="C75" s="13">
        <v>0</v>
      </c>
      <c r="D75" s="13">
        <v>53</v>
      </c>
      <c r="E75" s="13">
        <v>0</v>
      </c>
      <c r="F75" s="13">
        <v>47</v>
      </c>
      <c r="G75" s="13">
        <f>+'Viviendas Iniciadas'!G66</f>
        <v>55</v>
      </c>
      <c r="H75" s="13">
        <v>0</v>
      </c>
      <c r="I75" s="13">
        <v>0</v>
      </c>
      <c r="J75" s="13">
        <v>94</v>
      </c>
    </row>
    <row r="76" spans="1:10" s="12" customFormat="1" ht="12" thickBot="1">
      <c r="B76" s="25" t="s">
        <v>43</v>
      </c>
      <c r="C76" s="15">
        <f>+'Viviendas Iniciadas'!C67</f>
        <v>0</v>
      </c>
      <c r="D76" s="15">
        <f>+'Viviendas Iniciadas'!D67</f>
        <v>110</v>
      </c>
      <c r="E76" s="15">
        <f>+'Viviendas Iniciadas'!E67</f>
        <v>177</v>
      </c>
      <c r="F76" s="15">
        <f>+'Viviendas Iniciadas'!F67</f>
        <v>47</v>
      </c>
      <c r="G76" s="15">
        <f>+'Viviendas Iniciadas'!G67</f>
        <v>55</v>
      </c>
      <c r="H76" s="15">
        <f>+'Viviendas Iniciadas'!H67</f>
        <v>0</v>
      </c>
      <c r="I76" s="15">
        <f>+'Viviendas Iniciadas'!I67</f>
        <v>154</v>
      </c>
      <c r="J76" s="15">
        <f>+'Viviendas Iniciadas'!J67</f>
        <v>160</v>
      </c>
    </row>
    <row r="77" spans="1:10" s="27" customFormat="1">
      <c r="B77" s="26"/>
      <c r="C77" s="104"/>
      <c r="D77" s="104"/>
      <c r="E77" s="104"/>
      <c r="F77" s="104"/>
      <c r="G77" s="104"/>
      <c r="H77" s="104"/>
      <c r="I77" s="104"/>
      <c r="J77" s="104"/>
    </row>
    <row r="78" spans="1:10" s="27" customFormat="1" ht="12" thickBot="1">
      <c r="B78" s="26"/>
      <c r="C78" s="2"/>
      <c r="D78" s="2"/>
      <c r="E78" s="2"/>
      <c r="F78" s="2"/>
      <c r="G78" s="2"/>
      <c r="H78" s="2"/>
      <c r="I78" s="2"/>
      <c r="J78" s="2"/>
    </row>
    <row r="79" spans="1:10" s="27" customFormat="1" ht="22.5" customHeight="1">
      <c r="A79" s="115" t="s">
        <v>63</v>
      </c>
      <c r="B79" s="116"/>
      <c r="C79" s="19">
        <v>2010</v>
      </c>
      <c r="D79" s="19">
        <v>2011</v>
      </c>
      <c r="E79" s="19">
        <v>2012</v>
      </c>
      <c r="F79" s="19">
        <v>2013</v>
      </c>
      <c r="G79" s="19">
        <v>2014</v>
      </c>
      <c r="H79" s="19">
        <v>2015</v>
      </c>
      <c r="I79" s="19">
        <v>2016</v>
      </c>
      <c r="J79" s="19">
        <v>2017</v>
      </c>
    </row>
    <row r="80" spans="1:10" s="27" customFormat="1">
      <c r="A80" s="6" t="s">
        <v>23</v>
      </c>
      <c r="B80" s="6"/>
      <c r="C80" s="13">
        <f t="shared" ref="C80" si="39">C73+C61</f>
        <v>171</v>
      </c>
      <c r="D80" s="13">
        <f>D73+D61</f>
        <v>52</v>
      </c>
      <c r="E80" s="13">
        <f t="shared" ref="D80:F83" si="40">E73+E61</f>
        <v>91</v>
      </c>
      <c r="F80" s="13">
        <f>F73+F61</f>
        <v>0</v>
      </c>
      <c r="G80" s="13">
        <f>G73+G61</f>
        <v>0</v>
      </c>
      <c r="H80" s="13">
        <f>H73+H61</f>
        <v>0</v>
      </c>
      <c r="I80" s="13">
        <f>I73+I61</f>
        <v>0</v>
      </c>
      <c r="J80" s="13">
        <f>J73+J61</f>
        <v>126</v>
      </c>
    </row>
    <row r="81" spans="1:10" s="27" customFormat="1">
      <c r="A81" s="7" t="s">
        <v>0</v>
      </c>
      <c r="B81" s="7"/>
      <c r="C81" s="13">
        <f t="shared" ref="C81" si="41">C74+C62</f>
        <v>488</v>
      </c>
      <c r="D81" s="13">
        <f t="shared" si="40"/>
        <v>583</v>
      </c>
      <c r="E81" s="13">
        <f t="shared" si="40"/>
        <v>126</v>
      </c>
      <c r="F81" s="13">
        <f t="shared" si="40"/>
        <v>477</v>
      </c>
      <c r="G81" s="13">
        <f t="shared" ref="G81:H83" si="42">G74+G62</f>
        <v>225</v>
      </c>
      <c r="H81" s="13">
        <f t="shared" si="42"/>
        <v>295</v>
      </c>
      <c r="I81" s="13">
        <f t="shared" ref="I81" si="43">I74+I62</f>
        <v>157</v>
      </c>
      <c r="J81" s="13">
        <f t="shared" ref="J81" si="44">J74+J62</f>
        <v>767</v>
      </c>
    </row>
    <row r="82" spans="1:10" s="27" customFormat="1">
      <c r="A82" s="6" t="s">
        <v>1</v>
      </c>
      <c r="B82" s="6"/>
      <c r="C82" s="13">
        <f t="shared" ref="C82" si="45">C75+C63</f>
        <v>411</v>
      </c>
      <c r="D82" s="13">
        <f t="shared" si="40"/>
        <v>269</v>
      </c>
      <c r="E82" s="13">
        <f t="shared" si="40"/>
        <v>200</v>
      </c>
      <c r="F82" s="13">
        <f t="shared" si="40"/>
        <v>47</v>
      </c>
      <c r="G82" s="13">
        <f t="shared" si="42"/>
        <v>190</v>
      </c>
      <c r="H82" s="13">
        <f t="shared" si="42"/>
        <v>142</v>
      </c>
      <c r="I82" s="13">
        <f t="shared" ref="I82" si="46">I75+I63</f>
        <v>312</v>
      </c>
      <c r="J82" s="13">
        <f t="shared" ref="J82" si="47">J75+J63</f>
        <v>94</v>
      </c>
    </row>
    <row r="83" spans="1:10" s="27" customFormat="1" ht="12" thickBot="1">
      <c r="A83" s="8" t="s">
        <v>43</v>
      </c>
      <c r="B83" s="25"/>
      <c r="C83" s="15">
        <f t="shared" ref="C83" si="48">C76+C64</f>
        <v>1070</v>
      </c>
      <c r="D83" s="15">
        <f t="shared" si="40"/>
        <v>904</v>
      </c>
      <c r="E83" s="15">
        <f t="shared" si="40"/>
        <v>417</v>
      </c>
      <c r="F83" s="15">
        <f>F76+F64</f>
        <v>524</v>
      </c>
      <c r="G83" s="15">
        <f t="shared" si="42"/>
        <v>415</v>
      </c>
      <c r="H83" s="15">
        <f t="shared" si="42"/>
        <v>437</v>
      </c>
      <c r="I83" s="15">
        <f t="shared" ref="I83" si="49">I76+I64</f>
        <v>469</v>
      </c>
      <c r="J83" s="15">
        <f t="shared" ref="J83" si="50">J76+J64</f>
        <v>987</v>
      </c>
    </row>
    <row r="84" spans="1:10" s="27" customFormat="1">
      <c r="B84" s="26"/>
      <c r="C84" s="16"/>
      <c r="D84" s="16"/>
      <c r="E84" s="16"/>
      <c r="F84" s="16"/>
      <c r="G84" s="16"/>
      <c r="H84" s="16"/>
      <c r="I84" s="16"/>
      <c r="J84" s="16"/>
    </row>
    <row r="85" spans="1:10" s="20" customFormat="1" ht="10.5">
      <c r="B85" s="20" t="s">
        <v>64</v>
      </c>
      <c r="C85" s="2"/>
      <c r="D85" s="2"/>
      <c r="E85" s="2"/>
      <c r="F85" s="2"/>
      <c r="G85" s="2"/>
      <c r="H85" s="2"/>
      <c r="I85" s="2"/>
      <c r="J85" s="2"/>
    </row>
    <row r="86" spans="1:10" s="20" customFormat="1" ht="10.5">
      <c r="B86" s="20" t="s">
        <v>49</v>
      </c>
      <c r="C86" s="2"/>
      <c r="D86" s="2"/>
      <c r="E86" s="2"/>
      <c r="F86" s="2"/>
      <c r="G86" s="2"/>
      <c r="H86" s="2"/>
      <c r="I86" s="2"/>
      <c r="J86" s="2"/>
    </row>
    <row r="87" spans="1:10" s="20" customFormat="1" ht="10.5">
      <c r="B87" s="70" t="str">
        <f>'Viviendas Iniciadas'!A96</f>
        <v>Azkenengo eguneratzea 2018/01/09 - Última actualización a 09/01/2018</v>
      </c>
      <c r="C87" s="2"/>
      <c r="D87" s="2"/>
      <c r="E87" s="2"/>
      <c r="F87" s="2"/>
      <c r="G87" s="2"/>
      <c r="H87" s="2"/>
      <c r="I87" s="2"/>
      <c r="J87" s="2"/>
    </row>
    <row r="88" spans="1:10">
      <c r="B88" s="67" t="str">
        <f>'Viviendas Iniciadas'!A92</f>
        <v>(*)Eraikuntzari eta Etxebizitzari buruzko estatistikakoak eta Sailkoak/De la Estadística de Edificación y Vivienda y del Departamento</v>
      </c>
    </row>
    <row r="89" spans="1:10">
      <c r="B89" s="67" t="str">
        <f>'Viviendas Iniciadas'!A93</f>
        <v>(**)Hirugarren hiruhilabeteko datuak/ Datos de tercer trimestre</v>
      </c>
    </row>
  </sheetData>
  <mergeCells count="4">
    <mergeCell ref="A23:B23"/>
    <mergeCell ref="A79:B79"/>
    <mergeCell ref="A54:B54"/>
    <mergeCell ref="A60:B6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90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8" max="38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1"/>
  <sheetViews>
    <sheetView zoomScaleNormal="100" zoomScaleSheetLayoutView="75" workbookViewId="0">
      <selection activeCell="A3" sqref="A3"/>
    </sheetView>
  </sheetViews>
  <sheetFormatPr baseColWidth="10" defaultColWidth="12" defaultRowHeight="12.75"/>
  <cols>
    <col min="1" max="1" width="1.85546875" style="86" customWidth="1"/>
    <col min="2" max="2" width="43.140625" style="86" customWidth="1"/>
    <col min="3" max="3" width="5.5703125" style="86" bestFit="1" customWidth="1"/>
    <col min="4" max="4" width="6.5703125" style="86" bestFit="1" customWidth="1"/>
    <col min="5" max="6" width="6.5703125" style="86" customWidth="1"/>
    <col min="7" max="10" width="8.140625" style="86" bestFit="1" customWidth="1"/>
    <col min="11" max="16384" width="12" style="86"/>
  </cols>
  <sheetData>
    <row r="1" spans="1:10">
      <c r="A1" s="4" t="s">
        <v>83</v>
      </c>
    </row>
    <row r="2" spans="1:10">
      <c r="A2" s="4" t="s">
        <v>84</v>
      </c>
      <c r="B2" s="4"/>
    </row>
    <row r="3" spans="1:10" ht="13.5" thickBot="1">
      <c r="B3" s="1"/>
    </row>
    <row r="4" spans="1:10" ht="23.25">
      <c r="B4" s="11" t="s">
        <v>20</v>
      </c>
      <c r="C4" s="19">
        <v>2010</v>
      </c>
      <c r="D4" s="19">
        <v>2011</v>
      </c>
      <c r="E4" s="19">
        <v>2012</v>
      </c>
      <c r="F4" s="19">
        <v>2013</v>
      </c>
      <c r="G4" s="19">
        <v>2014</v>
      </c>
      <c r="H4" s="19">
        <v>2015</v>
      </c>
      <c r="I4" s="19">
        <v>2016</v>
      </c>
      <c r="J4" s="19">
        <v>2017</v>
      </c>
    </row>
    <row r="5" spans="1:10">
      <c r="B5" s="6" t="s">
        <v>23</v>
      </c>
      <c r="C5" s="13"/>
      <c r="D5" s="13"/>
      <c r="E5" s="13"/>
      <c r="F5" s="13"/>
      <c r="G5" s="13"/>
      <c r="H5" s="13">
        <v>0</v>
      </c>
      <c r="I5" s="13">
        <v>0</v>
      </c>
      <c r="J5" s="13">
        <v>0</v>
      </c>
    </row>
    <row r="6" spans="1:10">
      <c r="B6" s="7" t="s">
        <v>0</v>
      </c>
      <c r="C6" s="14"/>
      <c r="D6" s="14">
        <v>247</v>
      </c>
      <c r="E6" s="14"/>
      <c r="F6" s="14"/>
      <c r="G6" s="14">
        <v>11</v>
      </c>
      <c r="H6" s="14">
        <v>0</v>
      </c>
      <c r="I6" s="14">
        <v>0</v>
      </c>
      <c r="J6" s="14">
        <v>0</v>
      </c>
    </row>
    <row r="7" spans="1:10">
      <c r="B7" s="6" t="s">
        <v>1</v>
      </c>
      <c r="C7" s="13">
        <v>70</v>
      </c>
      <c r="D7" s="13"/>
      <c r="E7" s="13"/>
      <c r="F7" s="13"/>
      <c r="G7" s="13">
        <v>48</v>
      </c>
      <c r="H7" s="13">
        <v>0</v>
      </c>
      <c r="I7" s="13">
        <v>173</v>
      </c>
      <c r="J7" s="13">
        <v>0</v>
      </c>
    </row>
    <row r="8" spans="1:10" ht="13.5" thickBot="1">
      <c r="B8" s="8" t="s">
        <v>43</v>
      </c>
      <c r="C8" s="15">
        <f t="shared" ref="C8:G8" si="0">SUM(C5:C7)</f>
        <v>70</v>
      </c>
      <c r="D8" s="15">
        <f t="shared" si="0"/>
        <v>247</v>
      </c>
      <c r="E8" s="15">
        <f t="shared" si="0"/>
        <v>0</v>
      </c>
      <c r="F8" s="15">
        <f t="shared" si="0"/>
        <v>0</v>
      </c>
      <c r="G8" s="15">
        <f t="shared" si="0"/>
        <v>59</v>
      </c>
      <c r="H8" s="15">
        <f>SUM(H5:H7)</f>
        <v>0</v>
      </c>
      <c r="I8" s="15">
        <f>SUM(I5:I7)</f>
        <v>173</v>
      </c>
      <c r="J8" s="15">
        <f>SUM(J5:J7)</f>
        <v>0</v>
      </c>
    </row>
    <row r="9" spans="1:10" ht="13.5" thickBot="1">
      <c r="B9" s="87"/>
      <c r="C9" s="2"/>
      <c r="D9" s="2"/>
      <c r="E9" s="2"/>
      <c r="F9" s="2"/>
      <c r="G9" s="2"/>
      <c r="H9" s="2"/>
      <c r="I9" s="2"/>
      <c r="J9" s="2"/>
    </row>
    <row r="10" spans="1:10" ht="23.25">
      <c r="B10" s="11" t="s">
        <v>26</v>
      </c>
      <c r="C10" s="19">
        <v>2010</v>
      </c>
      <c r="D10" s="19">
        <v>2011</v>
      </c>
      <c r="E10" s="19">
        <v>2012</v>
      </c>
      <c r="F10" s="19">
        <v>2013</v>
      </c>
      <c r="G10" s="19">
        <v>2014</v>
      </c>
      <c r="H10" s="19">
        <v>2015</v>
      </c>
      <c r="I10" s="19">
        <v>2016</v>
      </c>
      <c r="J10" s="19">
        <v>2017</v>
      </c>
    </row>
    <row r="11" spans="1:10">
      <c r="B11" s="6" t="s">
        <v>23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</row>
    <row r="12" spans="1:10">
      <c r="B12" s="7" t="s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49</v>
      </c>
    </row>
    <row r="13" spans="1:10">
      <c r="B13" s="6" t="s">
        <v>1</v>
      </c>
      <c r="C13" s="58">
        <v>0</v>
      </c>
      <c r="D13" s="58">
        <v>48</v>
      </c>
      <c r="E13" s="58">
        <v>0</v>
      </c>
      <c r="F13" s="58">
        <v>0</v>
      </c>
      <c r="G13" s="58">
        <v>103</v>
      </c>
      <c r="H13" s="58">
        <v>0</v>
      </c>
      <c r="I13" s="58">
        <v>20</v>
      </c>
      <c r="J13" s="58">
        <v>0</v>
      </c>
    </row>
    <row r="14" spans="1:10" ht="13.5" thickBot="1">
      <c r="B14" s="8" t="s">
        <v>43</v>
      </c>
      <c r="C14" s="15">
        <f t="shared" ref="C14:G14" si="1">SUM(C11:C13)</f>
        <v>0</v>
      </c>
      <c r="D14" s="15">
        <f t="shared" si="1"/>
        <v>48</v>
      </c>
      <c r="E14" s="15">
        <f t="shared" si="1"/>
        <v>0</v>
      </c>
      <c r="F14" s="15">
        <f t="shared" si="1"/>
        <v>0</v>
      </c>
      <c r="G14" s="15">
        <f t="shared" si="1"/>
        <v>103</v>
      </c>
      <c r="H14" s="15">
        <f>SUM(H11:H13)</f>
        <v>0</v>
      </c>
      <c r="I14" s="15">
        <f>SUM(I11:I13)</f>
        <v>20</v>
      </c>
      <c r="J14" s="15">
        <f>SUM(J11:J13)</f>
        <v>49</v>
      </c>
    </row>
    <row r="15" spans="1:10" ht="13.5" thickBot="1">
      <c r="A15" s="88"/>
      <c r="B15" s="89"/>
      <c r="C15" s="2"/>
      <c r="D15" s="2"/>
      <c r="E15" s="2"/>
      <c r="F15" s="2"/>
      <c r="G15" s="2"/>
      <c r="H15" s="2"/>
      <c r="I15" s="2"/>
      <c r="J15" s="2"/>
    </row>
    <row r="16" spans="1:10" ht="26.25" customHeight="1">
      <c r="A16" s="111" t="s">
        <v>38</v>
      </c>
      <c r="B16" s="112"/>
      <c r="C16" s="19">
        <v>2010</v>
      </c>
      <c r="D16" s="19">
        <v>2011</v>
      </c>
      <c r="E16" s="19">
        <v>2012</v>
      </c>
      <c r="F16" s="19">
        <v>2013</v>
      </c>
      <c r="G16" s="19">
        <v>2014</v>
      </c>
      <c r="H16" s="19">
        <v>2015</v>
      </c>
      <c r="I16" s="19">
        <v>2016</v>
      </c>
      <c r="J16" s="19">
        <v>2017</v>
      </c>
    </row>
    <row r="17" spans="1:10">
      <c r="A17" s="6" t="s">
        <v>23</v>
      </c>
      <c r="B17" s="6"/>
      <c r="C17" s="13">
        <f t="shared" ref="C17:D19" si="2">+C5+C11</f>
        <v>0</v>
      </c>
      <c r="D17" s="13">
        <f t="shared" si="2"/>
        <v>0</v>
      </c>
      <c r="E17" s="13">
        <f t="shared" ref="E17:F19" si="3">+E5+E11</f>
        <v>0</v>
      </c>
      <c r="F17" s="13">
        <f t="shared" si="3"/>
        <v>0</v>
      </c>
      <c r="G17" s="13">
        <f t="shared" ref="G17:H19" si="4">+G5+G11</f>
        <v>0</v>
      </c>
      <c r="H17" s="13">
        <f t="shared" si="4"/>
        <v>0</v>
      </c>
      <c r="I17" s="13">
        <f t="shared" ref="I17:J17" si="5">+I5+I11</f>
        <v>0</v>
      </c>
      <c r="J17" s="13">
        <f t="shared" si="5"/>
        <v>0</v>
      </c>
    </row>
    <row r="18" spans="1:10">
      <c r="A18" s="7" t="s">
        <v>0</v>
      </c>
      <c r="B18" s="7"/>
      <c r="C18" s="14">
        <f t="shared" si="2"/>
        <v>0</v>
      </c>
      <c r="D18" s="14">
        <f t="shared" si="2"/>
        <v>247</v>
      </c>
      <c r="E18" s="14">
        <f t="shared" si="3"/>
        <v>0</v>
      </c>
      <c r="F18" s="14">
        <f t="shared" si="3"/>
        <v>0</v>
      </c>
      <c r="G18" s="14">
        <f t="shared" si="4"/>
        <v>11</v>
      </c>
      <c r="H18" s="14">
        <f t="shared" si="4"/>
        <v>0</v>
      </c>
      <c r="I18" s="14">
        <f t="shared" ref="I18:J18" si="6">+I6+I12</f>
        <v>0</v>
      </c>
      <c r="J18" s="14">
        <f t="shared" si="6"/>
        <v>49</v>
      </c>
    </row>
    <row r="19" spans="1:10">
      <c r="A19" s="6" t="s">
        <v>1</v>
      </c>
      <c r="B19" s="6"/>
      <c r="C19" s="13">
        <f t="shared" si="2"/>
        <v>70</v>
      </c>
      <c r="D19" s="13">
        <f t="shared" si="2"/>
        <v>48</v>
      </c>
      <c r="E19" s="13">
        <f t="shared" si="3"/>
        <v>0</v>
      </c>
      <c r="F19" s="13">
        <f t="shared" si="3"/>
        <v>0</v>
      </c>
      <c r="G19" s="13">
        <f t="shared" si="4"/>
        <v>151</v>
      </c>
      <c r="H19" s="13">
        <f t="shared" si="4"/>
        <v>0</v>
      </c>
      <c r="I19" s="13">
        <f t="shared" ref="I19:J19" si="7">+I7+I13</f>
        <v>193</v>
      </c>
      <c r="J19" s="13">
        <f t="shared" si="7"/>
        <v>0</v>
      </c>
    </row>
    <row r="20" spans="1:10" ht="13.5" thickBot="1">
      <c r="A20" s="8" t="s">
        <v>43</v>
      </c>
      <c r="B20" s="8"/>
      <c r="C20" s="15">
        <f t="shared" ref="C20:F20" si="8">SUM(C17:C19)</f>
        <v>70</v>
      </c>
      <c r="D20" s="15">
        <f t="shared" si="8"/>
        <v>295</v>
      </c>
      <c r="E20" s="15">
        <f t="shared" si="8"/>
        <v>0</v>
      </c>
      <c r="F20" s="15">
        <f t="shared" si="8"/>
        <v>0</v>
      </c>
      <c r="G20" s="15">
        <f>SUM(G17:G19)</f>
        <v>162</v>
      </c>
      <c r="H20" s="15">
        <f>SUM(H17:H19)</f>
        <v>0</v>
      </c>
      <c r="I20" s="15">
        <f>SUM(I17:I19)</f>
        <v>193</v>
      </c>
      <c r="J20" s="15">
        <f>SUM(J17:J19)</f>
        <v>49</v>
      </c>
    </row>
    <row r="21" spans="1:10" ht="13.5" thickBot="1">
      <c r="B21" s="87"/>
      <c r="C21" s="2"/>
      <c r="D21" s="2"/>
      <c r="E21" s="2"/>
      <c r="F21" s="2"/>
      <c r="G21" s="2"/>
      <c r="H21" s="2"/>
      <c r="I21" s="2"/>
      <c r="J21" s="2"/>
    </row>
    <row r="22" spans="1:10" ht="23.25">
      <c r="B22" s="11" t="s">
        <v>27</v>
      </c>
      <c r="C22" s="19">
        <v>2010</v>
      </c>
      <c r="D22" s="19">
        <v>2011</v>
      </c>
      <c r="E22" s="19">
        <v>2012</v>
      </c>
      <c r="F22" s="19">
        <v>2013</v>
      </c>
      <c r="G22" s="19">
        <v>2014</v>
      </c>
      <c r="H22" s="19">
        <v>2015</v>
      </c>
      <c r="I22" s="19">
        <v>2016</v>
      </c>
      <c r="J22" s="19">
        <v>2017</v>
      </c>
    </row>
    <row r="23" spans="1:10">
      <c r="B23" s="6" t="s">
        <v>23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1:10">
      <c r="B24" s="7" t="s">
        <v>0</v>
      </c>
      <c r="C24" s="14">
        <v>0</v>
      </c>
      <c r="D24" s="14">
        <v>0</v>
      </c>
      <c r="E24" s="14">
        <v>0</v>
      </c>
      <c r="F24" s="14">
        <v>32</v>
      </c>
      <c r="G24" s="14">
        <v>0</v>
      </c>
      <c r="H24" s="14">
        <v>0</v>
      </c>
      <c r="I24" s="14">
        <v>0</v>
      </c>
      <c r="J24" s="14">
        <v>67</v>
      </c>
    </row>
    <row r="25" spans="1:10">
      <c r="B25" s="6" t="s">
        <v>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</row>
    <row r="26" spans="1:10" ht="13.5" thickBot="1">
      <c r="B26" s="8" t="s">
        <v>43</v>
      </c>
      <c r="C26" s="15">
        <f t="shared" ref="C26:G26" si="9">SUM(C23:C25)</f>
        <v>0</v>
      </c>
      <c r="D26" s="15">
        <f t="shared" si="9"/>
        <v>0</v>
      </c>
      <c r="E26" s="15">
        <f t="shared" si="9"/>
        <v>0</v>
      </c>
      <c r="F26" s="15">
        <f t="shared" si="9"/>
        <v>32</v>
      </c>
      <c r="G26" s="15">
        <f t="shared" si="9"/>
        <v>0</v>
      </c>
      <c r="H26" s="15">
        <f>SUM(H23:H25)</f>
        <v>0</v>
      </c>
      <c r="I26" s="15">
        <f>SUM(I23:I25)</f>
        <v>0</v>
      </c>
      <c r="J26" s="15">
        <f>SUM(J23:J25)</f>
        <v>67</v>
      </c>
    </row>
    <row r="27" spans="1:10" ht="13.5" thickBot="1">
      <c r="C27" s="2"/>
      <c r="D27" s="2"/>
      <c r="E27" s="2"/>
      <c r="F27" s="2"/>
      <c r="G27" s="2"/>
      <c r="H27" s="2"/>
      <c r="I27" s="2"/>
      <c r="J27" s="2"/>
    </row>
    <row r="28" spans="1:10" s="90" customFormat="1" ht="23.25">
      <c r="B28" s="11" t="s">
        <v>21</v>
      </c>
      <c r="C28" s="19">
        <v>2010</v>
      </c>
      <c r="D28" s="19">
        <v>2011</v>
      </c>
      <c r="E28" s="19">
        <v>2012</v>
      </c>
      <c r="F28" s="19">
        <v>2013</v>
      </c>
      <c r="G28" s="19">
        <v>2014</v>
      </c>
      <c r="H28" s="19">
        <v>2015</v>
      </c>
      <c r="I28" s="19">
        <v>2016</v>
      </c>
      <c r="J28" s="19">
        <v>2017</v>
      </c>
    </row>
    <row r="29" spans="1:10" s="90" customFormat="1">
      <c r="B29" s="6" t="s">
        <v>23</v>
      </c>
      <c r="C29" s="13">
        <v>171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126</v>
      </c>
    </row>
    <row r="30" spans="1:10" s="90" customFormat="1">
      <c r="B30" s="7" t="s">
        <v>0</v>
      </c>
      <c r="C30" s="14">
        <v>90</v>
      </c>
      <c r="D30" s="14">
        <v>0</v>
      </c>
      <c r="E30" s="14">
        <v>0</v>
      </c>
      <c r="F30" s="14">
        <v>0</v>
      </c>
      <c r="G30" s="14">
        <v>0</v>
      </c>
      <c r="H30" s="14">
        <v>185</v>
      </c>
      <c r="I30" s="14">
        <v>3</v>
      </c>
      <c r="J30" s="14">
        <v>91</v>
      </c>
    </row>
    <row r="31" spans="1:10" s="90" customFormat="1">
      <c r="B31" s="6" t="s">
        <v>1</v>
      </c>
      <c r="C31" s="13">
        <v>129</v>
      </c>
      <c r="D31" s="13">
        <v>85</v>
      </c>
      <c r="E31" s="13">
        <v>20</v>
      </c>
      <c r="F31" s="13">
        <v>0</v>
      </c>
      <c r="G31" s="13">
        <v>0</v>
      </c>
      <c r="H31" s="13">
        <v>0</v>
      </c>
      <c r="I31" s="13">
        <v>14</v>
      </c>
      <c r="J31" s="13">
        <v>0</v>
      </c>
    </row>
    <row r="32" spans="1:10" s="90" customFormat="1" ht="13.5" thickBot="1">
      <c r="B32" s="8" t="s">
        <v>43</v>
      </c>
      <c r="C32" s="15">
        <f t="shared" ref="C32:G32" si="10">SUM(C29:C31)</f>
        <v>390</v>
      </c>
      <c r="D32" s="15">
        <f t="shared" si="10"/>
        <v>85</v>
      </c>
      <c r="E32" s="15">
        <f t="shared" si="10"/>
        <v>20</v>
      </c>
      <c r="F32" s="15">
        <f t="shared" si="10"/>
        <v>0</v>
      </c>
      <c r="G32" s="15">
        <f t="shared" si="10"/>
        <v>0</v>
      </c>
      <c r="H32" s="15">
        <f>SUM(H29:H31)</f>
        <v>185</v>
      </c>
      <c r="I32" s="15">
        <f>SUM(I29:I31)</f>
        <v>17</v>
      </c>
      <c r="J32" s="15">
        <f>SUM(J29:J31)</f>
        <v>217</v>
      </c>
    </row>
    <row r="33" spans="1:10" s="90" customFormat="1" ht="13.5" thickBot="1">
      <c r="A33" s="91"/>
      <c r="B33" s="92"/>
      <c r="C33" s="3"/>
      <c r="D33" s="3"/>
      <c r="E33" s="3"/>
      <c r="F33" s="3"/>
      <c r="G33" s="3"/>
      <c r="H33" s="3"/>
      <c r="I33" s="3"/>
      <c r="J33" s="3"/>
    </row>
    <row r="34" spans="1:10" s="90" customFormat="1" ht="25.5" customHeight="1">
      <c r="A34" s="111" t="s">
        <v>28</v>
      </c>
      <c r="B34" s="112"/>
      <c r="C34" s="19">
        <v>2010</v>
      </c>
      <c r="D34" s="19">
        <v>2011</v>
      </c>
      <c r="E34" s="19">
        <v>2012</v>
      </c>
      <c r="F34" s="19">
        <v>2013</v>
      </c>
      <c r="G34" s="19">
        <v>2014</v>
      </c>
      <c r="H34" s="19">
        <v>2015</v>
      </c>
      <c r="I34" s="19">
        <v>2016</v>
      </c>
      <c r="J34" s="19">
        <v>2017</v>
      </c>
    </row>
    <row r="35" spans="1:10" s="90" customFormat="1">
      <c r="A35" s="6" t="s">
        <v>23</v>
      </c>
      <c r="B35" s="6"/>
      <c r="C35" s="13">
        <f t="shared" ref="C35:F35" si="11">+C23+C29</f>
        <v>171</v>
      </c>
      <c r="D35" s="13">
        <f t="shared" si="11"/>
        <v>0</v>
      </c>
      <c r="E35" s="13">
        <f t="shared" si="11"/>
        <v>0</v>
      </c>
      <c r="F35" s="13">
        <f t="shared" si="11"/>
        <v>0</v>
      </c>
      <c r="G35" s="13">
        <f t="shared" ref="G35:H37" si="12">+G23+G29</f>
        <v>0</v>
      </c>
      <c r="H35" s="13">
        <f t="shared" si="12"/>
        <v>0</v>
      </c>
      <c r="I35" s="13">
        <f t="shared" ref="I35:J35" si="13">+I23+I29</f>
        <v>0</v>
      </c>
      <c r="J35" s="13">
        <f t="shared" si="13"/>
        <v>126</v>
      </c>
    </row>
    <row r="36" spans="1:10" s="90" customFormat="1">
      <c r="A36" s="7" t="s">
        <v>0</v>
      </c>
      <c r="B36" s="7"/>
      <c r="C36" s="13">
        <f t="shared" ref="C36:D37" si="14">+C24+C30</f>
        <v>90</v>
      </c>
      <c r="D36" s="13">
        <f t="shared" si="14"/>
        <v>0</v>
      </c>
      <c r="E36" s="13">
        <f>+E24+E30</f>
        <v>0</v>
      </c>
      <c r="F36" s="13">
        <f>+F24+F30</f>
        <v>32</v>
      </c>
      <c r="G36" s="13">
        <f t="shared" si="12"/>
        <v>0</v>
      </c>
      <c r="H36" s="13">
        <f t="shared" si="12"/>
        <v>185</v>
      </c>
      <c r="I36" s="13">
        <f t="shared" ref="I36:J36" si="15">+I24+I30</f>
        <v>3</v>
      </c>
      <c r="J36" s="13">
        <f t="shared" si="15"/>
        <v>158</v>
      </c>
    </row>
    <row r="37" spans="1:10" s="90" customFormat="1">
      <c r="A37" s="6" t="s">
        <v>1</v>
      </c>
      <c r="B37" s="6"/>
      <c r="C37" s="13">
        <f t="shared" si="14"/>
        <v>129</v>
      </c>
      <c r="D37" s="13">
        <f t="shared" si="14"/>
        <v>85</v>
      </c>
      <c r="E37" s="13">
        <f>+E25+E31</f>
        <v>20</v>
      </c>
      <c r="F37" s="13">
        <f>+F25+F31</f>
        <v>0</v>
      </c>
      <c r="G37" s="13">
        <f t="shared" si="12"/>
        <v>0</v>
      </c>
      <c r="H37" s="13">
        <f t="shared" si="12"/>
        <v>0</v>
      </c>
      <c r="I37" s="13">
        <f t="shared" ref="I37:J37" si="16">+I25+I31</f>
        <v>14</v>
      </c>
      <c r="J37" s="13">
        <f t="shared" si="16"/>
        <v>0</v>
      </c>
    </row>
    <row r="38" spans="1:10" s="90" customFormat="1" ht="13.5" thickBot="1">
      <c r="A38" s="8" t="s">
        <v>43</v>
      </c>
      <c r="B38" s="8"/>
      <c r="C38" s="15">
        <f t="shared" ref="C38:F38" si="17">SUM(C35:C37)</f>
        <v>390</v>
      </c>
      <c r="D38" s="15">
        <f t="shared" si="17"/>
        <v>85</v>
      </c>
      <c r="E38" s="15">
        <f t="shared" si="17"/>
        <v>20</v>
      </c>
      <c r="F38" s="15">
        <f t="shared" si="17"/>
        <v>32</v>
      </c>
      <c r="G38" s="15">
        <f>SUM(G35:G37)</f>
        <v>0</v>
      </c>
      <c r="H38" s="15">
        <f>SUM(H35:H37)</f>
        <v>185</v>
      </c>
      <c r="I38" s="15">
        <f>SUM(I35:I37)</f>
        <v>17</v>
      </c>
      <c r="J38" s="15">
        <f>SUM(J35:J37)</f>
        <v>284</v>
      </c>
    </row>
    <row r="39" spans="1:10" s="90" customFormat="1" ht="13.5" thickBot="1">
      <c r="A39" s="91"/>
      <c r="B39" s="92"/>
      <c r="C39" s="3"/>
      <c r="D39" s="3"/>
      <c r="E39" s="3"/>
      <c r="F39" s="3"/>
      <c r="G39" s="3"/>
      <c r="H39" s="3"/>
      <c r="I39" s="3"/>
      <c r="J39" s="3"/>
    </row>
    <row r="40" spans="1:10" s="90" customFormat="1" ht="49.5" customHeight="1">
      <c r="A40" s="113" t="s">
        <v>93</v>
      </c>
      <c r="B40" s="114"/>
      <c r="C40" s="19">
        <v>2010</v>
      </c>
      <c r="D40" s="19">
        <v>2011</v>
      </c>
      <c r="E40" s="19">
        <v>2012</v>
      </c>
      <c r="F40" s="19">
        <v>2013</v>
      </c>
      <c r="G40" s="19">
        <v>2014</v>
      </c>
      <c r="H40" s="19">
        <v>2015</v>
      </c>
      <c r="I40" s="19">
        <v>2016</v>
      </c>
      <c r="J40" s="19">
        <v>2017</v>
      </c>
    </row>
    <row r="41" spans="1:10" s="90" customFormat="1">
      <c r="A41" s="6" t="s">
        <v>23</v>
      </c>
      <c r="B41" s="6"/>
      <c r="C41" s="13">
        <f t="shared" ref="C41:F41" si="18">+C17+C35</f>
        <v>171</v>
      </c>
      <c r="D41" s="13">
        <f t="shared" si="18"/>
        <v>0</v>
      </c>
      <c r="E41" s="13">
        <f t="shared" si="18"/>
        <v>0</v>
      </c>
      <c r="F41" s="13">
        <f t="shared" si="18"/>
        <v>0</v>
      </c>
      <c r="G41" s="13">
        <f t="shared" ref="G41:H43" si="19">+G17+G35</f>
        <v>0</v>
      </c>
      <c r="H41" s="13">
        <f t="shared" si="19"/>
        <v>0</v>
      </c>
      <c r="I41" s="13">
        <f t="shared" ref="I41:J41" si="20">+I17+I35</f>
        <v>0</v>
      </c>
      <c r="J41" s="13">
        <f t="shared" si="20"/>
        <v>126</v>
      </c>
    </row>
    <row r="42" spans="1:10" s="90" customFormat="1">
      <c r="A42" s="7" t="s">
        <v>0</v>
      </c>
      <c r="B42" s="7"/>
      <c r="C42" s="13">
        <f t="shared" ref="C42:D43" si="21">+C18+C36</f>
        <v>90</v>
      </c>
      <c r="D42" s="13">
        <f t="shared" si="21"/>
        <v>247</v>
      </c>
      <c r="E42" s="13">
        <f>+E18+E36</f>
        <v>0</v>
      </c>
      <c r="F42" s="13">
        <f>+F18+F36</f>
        <v>32</v>
      </c>
      <c r="G42" s="13">
        <f t="shared" si="19"/>
        <v>11</v>
      </c>
      <c r="H42" s="13">
        <f t="shared" si="19"/>
        <v>185</v>
      </c>
      <c r="I42" s="13">
        <f t="shared" ref="I42:J42" si="22">+I18+I36</f>
        <v>3</v>
      </c>
      <c r="J42" s="13">
        <f t="shared" si="22"/>
        <v>207</v>
      </c>
    </row>
    <row r="43" spans="1:10" s="90" customFormat="1">
      <c r="A43" s="6" t="s">
        <v>1</v>
      </c>
      <c r="B43" s="6"/>
      <c r="C43" s="13">
        <f t="shared" si="21"/>
        <v>199</v>
      </c>
      <c r="D43" s="13">
        <f t="shared" si="21"/>
        <v>133</v>
      </c>
      <c r="E43" s="13">
        <f>+E19+E37</f>
        <v>20</v>
      </c>
      <c r="F43" s="13">
        <f>+F19+F37</f>
        <v>0</v>
      </c>
      <c r="G43" s="13">
        <f t="shared" si="19"/>
        <v>151</v>
      </c>
      <c r="H43" s="13">
        <f t="shared" si="19"/>
        <v>0</v>
      </c>
      <c r="I43" s="13">
        <f t="shared" ref="I43:J43" si="23">+I19+I37</f>
        <v>207</v>
      </c>
      <c r="J43" s="13">
        <f t="shared" si="23"/>
        <v>0</v>
      </c>
    </row>
    <row r="44" spans="1:10" s="90" customFormat="1" ht="13.5" thickBot="1">
      <c r="A44" s="8" t="s">
        <v>43</v>
      </c>
      <c r="B44" s="8"/>
      <c r="C44" s="15">
        <f t="shared" ref="C44:F44" si="24">SUM(C41:C43)</f>
        <v>460</v>
      </c>
      <c r="D44" s="15">
        <f t="shared" si="24"/>
        <v>380</v>
      </c>
      <c r="E44" s="15">
        <f t="shared" si="24"/>
        <v>20</v>
      </c>
      <c r="F44" s="15">
        <f t="shared" si="24"/>
        <v>32</v>
      </c>
      <c r="G44" s="15">
        <f>SUM(G41:G43)</f>
        <v>162</v>
      </c>
      <c r="H44" s="15">
        <f>SUM(H41:H43)</f>
        <v>185</v>
      </c>
      <c r="I44" s="15">
        <f>SUM(I41:I43)</f>
        <v>210</v>
      </c>
      <c r="J44" s="15">
        <f>SUM(J41:J43)</f>
        <v>333</v>
      </c>
    </row>
    <row r="45" spans="1:10" s="90" customFormat="1">
      <c r="A45" s="95"/>
      <c r="B45" s="87"/>
      <c r="C45" s="3"/>
      <c r="D45" s="3"/>
      <c r="E45" s="3"/>
      <c r="F45" s="3"/>
      <c r="G45" s="3"/>
      <c r="H45" s="3"/>
      <c r="I45" s="3"/>
      <c r="J45" s="3"/>
    </row>
    <row r="46" spans="1:10" s="90" customFormat="1">
      <c r="A46" s="4" t="s">
        <v>55</v>
      </c>
      <c r="B46" s="96"/>
      <c r="C46" s="105"/>
      <c r="D46" s="105"/>
      <c r="E46" s="105"/>
      <c r="F46" s="105"/>
      <c r="G46" s="105"/>
      <c r="H46" s="105"/>
      <c r="I46" s="105"/>
      <c r="J46" s="105"/>
    </row>
    <row r="47" spans="1:10" s="90" customFormat="1">
      <c r="A47" s="65" t="s">
        <v>56</v>
      </c>
      <c r="B47" s="96"/>
      <c r="C47" s="105"/>
      <c r="D47" s="105"/>
      <c r="E47" s="105"/>
      <c r="F47" s="105"/>
      <c r="G47" s="105"/>
      <c r="H47" s="105"/>
      <c r="I47" s="105"/>
      <c r="J47" s="105"/>
    </row>
    <row r="48" spans="1:10" s="90" customFormat="1">
      <c r="A48" s="65" t="s">
        <v>51</v>
      </c>
      <c r="B48" s="9"/>
      <c r="C48" s="16"/>
      <c r="D48" s="16"/>
      <c r="E48" s="16"/>
      <c r="F48" s="16"/>
      <c r="G48" s="16"/>
      <c r="H48" s="16"/>
      <c r="I48" s="16"/>
      <c r="J48" s="16"/>
    </row>
    <row r="49" spans="1:10" s="82" customFormat="1">
      <c r="A49" s="65" t="s">
        <v>52</v>
      </c>
      <c r="B49" s="65"/>
      <c r="C49" s="102"/>
      <c r="D49" s="102"/>
      <c r="E49" s="102"/>
      <c r="F49" s="102"/>
      <c r="G49" s="102"/>
      <c r="H49" s="102"/>
      <c r="I49" s="102"/>
      <c r="J49" s="102"/>
    </row>
    <row r="50" spans="1:10" s="82" customFormat="1" ht="13.5" thickBot="1">
      <c r="B50" s="66"/>
      <c r="C50" s="67"/>
      <c r="D50" s="67"/>
      <c r="E50" s="67"/>
      <c r="F50" s="67"/>
      <c r="G50" s="67"/>
      <c r="H50" s="67"/>
      <c r="I50" s="67"/>
      <c r="J50" s="67"/>
    </row>
    <row r="51" spans="1:10" s="90" customFormat="1" ht="27.75" customHeight="1">
      <c r="B51" s="11" t="s">
        <v>67</v>
      </c>
      <c r="C51" s="19">
        <v>2010</v>
      </c>
      <c r="D51" s="19">
        <v>2011</v>
      </c>
      <c r="E51" s="19">
        <v>2012</v>
      </c>
      <c r="F51" s="19">
        <v>2013</v>
      </c>
      <c r="G51" s="19">
        <v>2014</v>
      </c>
      <c r="H51" s="19">
        <v>2015</v>
      </c>
      <c r="I51" s="19">
        <v>2016</v>
      </c>
      <c r="J51" s="19" t="s">
        <v>76</v>
      </c>
    </row>
    <row r="52" spans="1:10" s="90" customFormat="1">
      <c r="B52" s="6" t="s">
        <v>23</v>
      </c>
      <c r="C52" s="13">
        <v>0</v>
      </c>
      <c r="D52" s="13">
        <v>0</v>
      </c>
      <c r="E52" s="13">
        <v>91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</row>
    <row r="53" spans="1:10" s="90" customFormat="1">
      <c r="B53" s="7" t="s">
        <v>0</v>
      </c>
      <c r="C53" s="14">
        <v>0</v>
      </c>
      <c r="D53" s="14">
        <v>57</v>
      </c>
      <c r="E53" s="14">
        <v>86</v>
      </c>
      <c r="F53" s="14">
        <v>0</v>
      </c>
      <c r="G53" s="14">
        <v>0</v>
      </c>
      <c r="H53" s="14">
        <v>0</v>
      </c>
      <c r="I53" s="14">
        <v>154</v>
      </c>
      <c r="J53" s="14">
        <v>66</v>
      </c>
    </row>
    <row r="54" spans="1:10" s="90" customFormat="1">
      <c r="B54" s="6" t="s">
        <v>1</v>
      </c>
      <c r="C54" s="13">
        <v>0</v>
      </c>
      <c r="D54" s="13">
        <v>53</v>
      </c>
      <c r="E54" s="13">
        <v>0</v>
      </c>
      <c r="F54" s="13">
        <v>47</v>
      </c>
      <c r="G54" s="13">
        <v>55</v>
      </c>
      <c r="H54" s="13">
        <v>0</v>
      </c>
      <c r="I54" s="13">
        <v>0</v>
      </c>
      <c r="J54" s="13">
        <v>94</v>
      </c>
    </row>
    <row r="55" spans="1:10" s="90" customFormat="1" ht="13.5" thickBot="1">
      <c r="B55" s="8" t="s">
        <v>22</v>
      </c>
      <c r="C55" s="15">
        <f t="shared" ref="C55:F55" si="25">SUM(C52:C54)</f>
        <v>0</v>
      </c>
      <c r="D55" s="15">
        <f t="shared" si="25"/>
        <v>110</v>
      </c>
      <c r="E55" s="15">
        <f t="shared" si="25"/>
        <v>177</v>
      </c>
      <c r="F55" s="15">
        <f t="shared" si="25"/>
        <v>47</v>
      </c>
      <c r="G55" s="15">
        <f>SUM(G52:G54)</f>
        <v>55</v>
      </c>
      <c r="H55" s="15">
        <f>SUM(H52:H54)</f>
        <v>0</v>
      </c>
      <c r="I55" s="15">
        <f>SUM(I52:I54)</f>
        <v>154</v>
      </c>
      <c r="J55" s="15">
        <f>SUM(J52:J54)</f>
        <v>160</v>
      </c>
    </row>
    <row r="56" spans="1:10" s="90" customFormat="1">
      <c r="B56" s="9"/>
      <c r="C56" s="2"/>
      <c r="D56" s="2"/>
      <c r="E56" s="2"/>
      <c r="F56" s="2"/>
      <c r="G56" s="2"/>
      <c r="H56" s="2"/>
      <c r="I56" s="2"/>
      <c r="J56" s="2"/>
    </row>
    <row r="57" spans="1:10" s="90" customFormat="1" ht="10.5" customHeight="1" thickBot="1">
      <c r="B57" s="9"/>
      <c r="C57" s="2"/>
      <c r="D57" s="2"/>
      <c r="E57" s="2"/>
      <c r="F57" s="2"/>
      <c r="G57" s="2"/>
      <c r="H57" s="2"/>
      <c r="I57" s="2"/>
      <c r="J57" s="2"/>
    </row>
    <row r="58" spans="1:10" s="90" customFormat="1" ht="23.25">
      <c r="B58" s="81" t="s">
        <v>72</v>
      </c>
      <c r="C58" s="19">
        <v>2010</v>
      </c>
      <c r="D58" s="19">
        <v>2011</v>
      </c>
      <c r="E58" s="19">
        <v>2012</v>
      </c>
      <c r="F58" s="19">
        <v>2013</v>
      </c>
      <c r="G58" s="19">
        <v>2014</v>
      </c>
      <c r="H58" s="19">
        <v>2015</v>
      </c>
      <c r="I58" s="19">
        <v>2016</v>
      </c>
      <c r="J58" s="19" t="s">
        <v>76</v>
      </c>
    </row>
    <row r="59" spans="1:10" s="90" customFormat="1">
      <c r="B59" s="6" t="s">
        <v>23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</row>
    <row r="60" spans="1:10">
      <c r="B60" s="7" t="s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>
      <c r="B61" s="6" t="s">
        <v>1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</row>
    <row r="62" spans="1:10" ht="13.5" thickBot="1">
      <c r="B62" s="8" t="s">
        <v>43</v>
      </c>
      <c r="C62" s="15">
        <f t="shared" ref="C62:F62" si="26">SUM(C59:C61)</f>
        <v>0</v>
      </c>
      <c r="D62" s="15">
        <f t="shared" si="26"/>
        <v>0</v>
      </c>
      <c r="E62" s="15">
        <f t="shared" si="26"/>
        <v>0</v>
      </c>
      <c r="F62" s="15">
        <f t="shared" si="26"/>
        <v>0</v>
      </c>
      <c r="G62" s="15">
        <f>SUM(G59:G61)</f>
        <v>0</v>
      </c>
      <c r="H62" s="15">
        <f>SUM(H59:H61)</f>
        <v>0</v>
      </c>
      <c r="I62" s="15">
        <f>SUM(I59:I61)</f>
        <v>0</v>
      </c>
      <c r="J62" s="15">
        <f>SUM(J59:J61)</f>
        <v>0</v>
      </c>
    </row>
    <row r="63" spans="1:10" s="90" customFormat="1" ht="13.5" thickBot="1">
      <c r="A63" s="91"/>
      <c r="B63" s="92"/>
      <c r="C63" s="3"/>
      <c r="D63" s="3"/>
      <c r="E63" s="3"/>
      <c r="F63" s="3"/>
      <c r="G63" s="3"/>
      <c r="H63" s="3"/>
      <c r="I63" s="3"/>
      <c r="J63" s="3"/>
    </row>
    <row r="64" spans="1:10" s="84" customFormat="1" ht="63" customHeight="1">
      <c r="A64" s="113" t="s">
        <v>44</v>
      </c>
      <c r="B64" s="114"/>
      <c r="C64" s="19">
        <v>2010</v>
      </c>
      <c r="D64" s="19">
        <v>2011</v>
      </c>
      <c r="E64" s="19">
        <v>2012</v>
      </c>
      <c r="F64" s="19">
        <v>2013</v>
      </c>
      <c r="G64" s="19">
        <v>2014</v>
      </c>
      <c r="H64" s="19">
        <v>2015</v>
      </c>
      <c r="I64" s="19">
        <v>2016</v>
      </c>
      <c r="J64" s="19" t="s">
        <v>76</v>
      </c>
    </row>
    <row r="65" spans="1:10" s="84" customFormat="1">
      <c r="A65" s="6" t="s">
        <v>23</v>
      </c>
      <c r="B65" s="6"/>
      <c r="C65" s="13">
        <f t="shared" ref="C65:D67" si="27">C52+C59</f>
        <v>0</v>
      </c>
      <c r="D65" s="13">
        <f t="shared" si="27"/>
        <v>0</v>
      </c>
      <c r="E65" s="13">
        <f t="shared" ref="E65:F67" si="28">E52+E59</f>
        <v>91</v>
      </c>
      <c r="F65" s="13">
        <f t="shared" si="28"/>
        <v>0</v>
      </c>
      <c r="G65" s="13">
        <f t="shared" ref="G65:H67" si="29">G52+G59</f>
        <v>0</v>
      </c>
      <c r="H65" s="13">
        <f t="shared" si="29"/>
        <v>0</v>
      </c>
      <c r="I65" s="13">
        <f t="shared" ref="I65:J65" si="30">I52+I59</f>
        <v>0</v>
      </c>
      <c r="J65" s="13">
        <f t="shared" si="30"/>
        <v>0</v>
      </c>
    </row>
    <row r="66" spans="1:10" s="84" customFormat="1">
      <c r="A66" s="7" t="s">
        <v>0</v>
      </c>
      <c r="B66" s="7"/>
      <c r="C66" s="13">
        <f t="shared" si="27"/>
        <v>0</v>
      </c>
      <c r="D66" s="13">
        <f t="shared" si="27"/>
        <v>57</v>
      </c>
      <c r="E66" s="13">
        <f t="shared" si="28"/>
        <v>86</v>
      </c>
      <c r="F66" s="13">
        <f t="shared" si="28"/>
        <v>0</v>
      </c>
      <c r="G66" s="13">
        <f t="shared" si="29"/>
        <v>0</v>
      </c>
      <c r="H66" s="13">
        <f t="shared" si="29"/>
        <v>0</v>
      </c>
      <c r="I66" s="13">
        <f t="shared" ref="I66:J66" si="31">I53+I60</f>
        <v>154</v>
      </c>
      <c r="J66" s="13">
        <f t="shared" si="31"/>
        <v>66</v>
      </c>
    </row>
    <row r="67" spans="1:10" s="84" customFormat="1">
      <c r="A67" s="6" t="s">
        <v>1</v>
      </c>
      <c r="B67" s="6"/>
      <c r="C67" s="13">
        <f t="shared" si="27"/>
        <v>0</v>
      </c>
      <c r="D67" s="13">
        <f t="shared" si="27"/>
        <v>53</v>
      </c>
      <c r="E67" s="13">
        <f t="shared" si="28"/>
        <v>0</v>
      </c>
      <c r="F67" s="13">
        <f t="shared" si="28"/>
        <v>47</v>
      </c>
      <c r="G67" s="13">
        <f t="shared" si="29"/>
        <v>55</v>
      </c>
      <c r="H67" s="13">
        <f t="shared" si="29"/>
        <v>0</v>
      </c>
      <c r="I67" s="13">
        <f t="shared" ref="I67:J67" si="32">I54+I61</f>
        <v>0</v>
      </c>
      <c r="J67" s="13">
        <f t="shared" si="32"/>
        <v>94</v>
      </c>
    </row>
    <row r="68" spans="1:10" s="84" customFormat="1" ht="13.5" thickBot="1">
      <c r="A68" s="8" t="s">
        <v>43</v>
      </c>
      <c r="B68" s="8"/>
      <c r="C68" s="60">
        <f t="shared" ref="C68:F68" si="33">SUM(C65:C67)</f>
        <v>0</v>
      </c>
      <c r="D68" s="60">
        <f t="shared" si="33"/>
        <v>110</v>
      </c>
      <c r="E68" s="60">
        <f t="shared" si="33"/>
        <v>177</v>
      </c>
      <c r="F68" s="60">
        <f t="shared" si="33"/>
        <v>47</v>
      </c>
      <c r="G68" s="60">
        <f>SUM(G65:G67)</f>
        <v>55</v>
      </c>
      <c r="H68" s="60">
        <f>SUM(H65:H67)</f>
        <v>0</v>
      </c>
      <c r="I68" s="60">
        <f>SUM(I65:I67)</f>
        <v>154</v>
      </c>
      <c r="J68" s="60">
        <f>SUM(J65:J67)</f>
        <v>160</v>
      </c>
    </row>
    <row r="69" spans="1:10" s="82" customFormat="1" ht="6" customHeight="1">
      <c r="A69" s="93"/>
      <c r="B69" s="9"/>
      <c r="C69" s="67"/>
      <c r="D69" s="67"/>
      <c r="E69" s="67"/>
      <c r="F69" s="67"/>
      <c r="G69" s="67"/>
      <c r="H69" s="67"/>
      <c r="I69" s="67"/>
      <c r="J69" s="67"/>
    </row>
    <row r="70" spans="1:10" s="90" customFormat="1" ht="13.5" thickBot="1">
      <c r="B70" s="9"/>
      <c r="C70" s="2"/>
      <c r="D70" s="2"/>
      <c r="E70" s="2"/>
      <c r="F70" s="2"/>
      <c r="G70" s="2"/>
      <c r="H70" s="2"/>
      <c r="I70" s="2"/>
      <c r="J70" s="2"/>
    </row>
    <row r="71" spans="1:10" ht="27" customHeight="1">
      <c r="A71" s="115" t="s">
        <v>35</v>
      </c>
      <c r="B71" s="116"/>
      <c r="C71" s="19">
        <v>2010</v>
      </c>
      <c r="D71" s="19">
        <v>2011</v>
      </c>
      <c r="E71" s="19">
        <v>2012</v>
      </c>
      <c r="F71" s="19">
        <v>2013</v>
      </c>
      <c r="G71" s="19">
        <v>2014</v>
      </c>
      <c r="H71" s="19">
        <v>2015</v>
      </c>
      <c r="I71" s="19">
        <v>2016</v>
      </c>
      <c r="J71" s="19">
        <v>2017</v>
      </c>
    </row>
    <row r="72" spans="1:10">
      <c r="A72" s="6" t="s">
        <v>23</v>
      </c>
      <c r="B72" s="6"/>
      <c r="C72" s="14">
        <f t="shared" ref="C72" si="34">C41+C65</f>
        <v>171</v>
      </c>
      <c r="D72" s="14">
        <f t="shared" ref="D72:E74" si="35">D41+D65</f>
        <v>0</v>
      </c>
      <c r="E72" s="14">
        <f t="shared" si="35"/>
        <v>91</v>
      </c>
      <c r="F72" s="14">
        <f t="shared" ref="F72:G74" si="36">F41+F65</f>
        <v>0</v>
      </c>
      <c r="G72" s="14">
        <f t="shared" si="36"/>
        <v>0</v>
      </c>
      <c r="H72" s="14">
        <f t="shared" ref="H72:I74" si="37">H41+H65</f>
        <v>0</v>
      </c>
      <c r="I72" s="14">
        <f t="shared" si="37"/>
        <v>0</v>
      </c>
      <c r="J72" s="14">
        <f t="shared" ref="J72" si="38">J41+J65</f>
        <v>126</v>
      </c>
    </row>
    <row r="73" spans="1:10">
      <c r="A73" s="7" t="s">
        <v>0</v>
      </c>
      <c r="B73" s="7"/>
      <c r="C73" s="14">
        <f t="shared" ref="C73" si="39">C42+C66</f>
        <v>90</v>
      </c>
      <c r="D73" s="14">
        <f t="shared" si="35"/>
        <v>304</v>
      </c>
      <c r="E73" s="14">
        <f t="shared" si="35"/>
        <v>86</v>
      </c>
      <c r="F73" s="14">
        <f t="shared" si="36"/>
        <v>32</v>
      </c>
      <c r="G73" s="14">
        <f t="shared" si="36"/>
        <v>11</v>
      </c>
      <c r="H73" s="14">
        <f t="shared" si="37"/>
        <v>185</v>
      </c>
      <c r="I73" s="14">
        <f t="shared" si="37"/>
        <v>157</v>
      </c>
      <c r="J73" s="14">
        <f t="shared" ref="J73" si="40">J42+J66</f>
        <v>273</v>
      </c>
    </row>
    <row r="74" spans="1:10">
      <c r="A74" s="6" t="s">
        <v>1</v>
      </c>
      <c r="B74" s="6"/>
      <c r="C74" s="14">
        <f t="shared" ref="C74" si="41">C43+C67</f>
        <v>199</v>
      </c>
      <c r="D74" s="14">
        <f t="shared" si="35"/>
        <v>186</v>
      </c>
      <c r="E74" s="14">
        <f t="shared" si="35"/>
        <v>20</v>
      </c>
      <c r="F74" s="14">
        <f t="shared" si="36"/>
        <v>47</v>
      </c>
      <c r="G74" s="14">
        <f t="shared" si="36"/>
        <v>206</v>
      </c>
      <c r="H74" s="14">
        <f t="shared" si="37"/>
        <v>0</v>
      </c>
      <c r="I74" s="14">
        <f t="shared" si="37"/>
        <v>207</v>
      </c>
      <c r="J74" s="14">
        <f t="shared" ref="J74" si="42">J43+J67</f>
        <v>94</v>
      </c>
    </row>
    <row r="75" spans="1:10" ht="13.5" thickBot="1">
      <c r="A75" s="8" t="s">
        <v>43</v>
      </c>
      <c r="B75" s="8"/>
      <c r="C75" s="15">
        <f t="shared" ref="C75:F75" si="43">SUM(C72:C74)</f>
        <v>460</v>
      </c>
      <c r="D75" s="15">
        <f t="shared" si="43"/>
        <v>490</v>
      </c>
      <c r="E75" s="15">
        <f t="shared" si="43"/>
        <v>197</v>
      </c>
      <c r="F75" s="15">
        <f t="shared" si="43"/>
        <v>79</v>
      </c>
      <c r="G75" s="15">
        <f>SUM(G72:G74)</f>
        <v>217</v>
      </c>
      <c r="H75" s="15">
        <f>SUM(H72:H74)</f>
        <v>185</v>
      </c>
      <c r="I75" s="15">
        <f>SUM(I72:I74)</f>
        <v>364</v>
      </c>
      <c r="J75" s="15">
        <f>SUM(J72:J74)</f>
        <v>493</v>
      </c>
    </row>
    <row r="76" spans="1:10" ht="8.25" customHeight="1">
      <c r="B76" s="2"/>
    </row>
    <row r="77" spans="1:10" s="20" customFormat="1" ht="10.5">
      <c r="A77" s="20" t="s">
        <v>64</v>
      </c>
      <c r="C77" s="2"/>
      <c r="D77" s="2"/>
      <c r="E77" s="2"/>
      <c r="F77" s="2"/>
      <c r="G77" s="2"/>
      <c r="H77" s="2"/>
      <c r="I77" s="2"/>
      <c r="J77" s="2"/>
    </row>
    <row r="78" spans="1:10" s="20" customFormat="1" ht="10.5">
      <c r="A78" s="20" t="s">
        <v>49</v>
      </c>
      <c r="C78" s="2"/>
      <c r="D78" s="2"/>
      <c r="E78" s="2"/>
      <c r="F78" s="2"/>
      <c r="G78" s="2"/>
      <c r="H78" s="2"/>
      <c r="I78" s="2"/>
      <c r="J78" s="2"/>
    </row>
    <row r="79" spans="1:10" s="20" customFormat="1" ht="10.5">
      <c r="A79" s="70" t="str">
        <f>'Vivi Ini iniciativa publica'!B87:B87</f>
        <v>Azkenengo eguneratzea 2018/01/09 - Última actualización a 09/01/2018</v>
      </c>
      <c r="C79" s="2"/>
      <c r="D79" s="2"/>
      <c r="E79" s="2"/>
      <c r="F79" s="2"/>
      <c r="G79" s="2"/>
      <c r="H79" s="2"/>
      <c r="I79" s="2"/>
      <c r="J79" s="2"/>
    </row>
    <row r="80" spans="1:10">
      <c r="A80" s="67" t="str">
        <f>'Viviendas Iniciadas'!A92</f>
        <v>(*)Eraikuntzari eta Etxebizitzari buruzko estatistikakoak eta Sailkoak/De la Estadística de Edificación y Vivienda y del Departamento</v>
      </c>
    </row>
    <row r="81" spans="1:1">
      <c r="A81" s="67" t="str">
        <f>'Viviendas Iniciadas'!A93</f>
        <v>(**)Hirugarren hiruhilabeteko datuak/ Datos de tercer trimestre</v>
      </c>
    </row>
  </sheetData>
  <mergeCells count="5">
    <mergeCell ref="A16:B16"/>
    <mergeCell ref="A34:B34"/>
    <mergeCell ref="A71:B71"/>
    <mergeCell ref="A40:B40"/>
    <mergeCell ref="A64:B64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94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44" max="38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5"/>
  <sheetViews>
    <sheetView zoomScaleNormal="100" zoomScaleSheetLayoutView="75" workbookViewId="0">
      <selection activeCell="A3" sqref="A3"/>
    </sheetView>
  </sheetViews>
  <sheetFormatPr baseColWidth="10" defaultColWidth="12" defaultRowHeight="11.25"/>
  <cols>
    <col min="1" max="1" width="3.5703125" style="29" customWidth="1"/>
    <col min="2" max="2" width="33" style="29" bestFit="1" customWidth="1"/>
    <col min="3" max="3" width="5.5703125" style="29" bestFit="1" customWidth="1"/>
    <col min="4" max="6" width="6.5703125" style="29" customWidth="1"/>
    <col min="7" max="7" width="8" style="29" bestFit="1" customWidth="1"/>
    <col min="8" max="10" width="8.140625" style="29" bestFit="1" customWidth="1"/>
    <col min="11" max="16384" width="12" style="29"/>
  </cols>
  <sheetData>
    <row r="1" spans="1:10" ht="11.25" customHeight="1">
      <c r="A1" s="4" t="s">
        <v>85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s="61" customFormat="1" ht="12.75" customHeight="1">
      <c r="A2" s="4" t="s">
        <v>86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thickBot="1">
      <c r="B3" s="30"/>
      <c r="E3" s="94"/>
      <c r="F3" s="94"/>
      <c r="G3" s="94"/>
      <c r="H3" s="94"/>
      <c r="I3" s="94"/>
      <c r="J3" s="94"/>
    </row>
    <row r="4" spans="1:10" ht="22.5">
      <c r="B4" s="11" t="s">
        <v>20</v>
      </c>
      <c r="C4" s="19">
        <v>2010</v>
      </c>
      <c r="D4" s="19">
        <v>2011</v>
      </c>
      <c r="E4" s="19">
        <v>2012</v>
      </c>
      <c r="F4" s="19">
        <v>2013</v>
      </c>
      <c r="G4" s="19">
        <v>2014</v>
      </c>
      <c r="H4" s="19">
        <v>2015</v>
      </c>
      <c r="I4" s="19">
        <v>2016</v>
      </c>
      <c r="J4" s="19">
        <v>2017</v>
      </c>
    </row>
    <row r="5" spans="1:10">
      <c r="B5" s="32" t="s">
        <v>46</v>
      </c>
      <c r="C5" s="35">
        <v>748</v>
      </c>
      <c r="D5" s="35">
        <v>155</v>
      </c>
      <c r="E5" s="35">
        <v>15</v>
      </c>
      <c r="F5" s="35"/>
      <c r="G5" s="35">
        <v>20</v>
      </c>
      <c r="H5" s="35">
        <v>15</v>
      </c>
      <c r="I5" s="35">
        <v>40</v>
      </c>
      <c r="J5" s="35">
        <v>52</v>
      </c>
    </row>
    <row r="6" spans="1:10">
      <c r="B6" s="32" t="s">
        <v>11</v>
      </c>
      <c r="C6" s="35"/>
      <c r="D6" s="35"/>
      <c r="E6" s="35"/>
      <c r="F6" s="35"/>
      <c r="G6" s="35"/>
      <c r="H6" s="35"/>
      <c r="I6" s="35"/>
      <c r="J6" s="35"/>
    </row>
    <row r="7" spans="1:10">
      <c r="B7" s="32" t="s">
        <v>8</v>
      </c>
      <c r="C7" s="35">
        <v>93</v>
      </c>
      <c r="D7" s="35">
        <v>37</v>
      </c>
      <c r="E7" s="35">
        <v>127</v>
      </c>
      <c r="F7" s="35"/>
      <c r="G7" s="35">
        <v>20</v>
      </c>
      <c r="H7" s="35">
        <v>1</v>
      </c>
      <c r="I7" s="35"/>
      <c r="J7" s="35"/>
    </row>
    <row r="8" spans="1:10">
      <c r="B8" s="32" t="s">
        <v>45</v>
      </c>
      <c r="C8" s="35">
        <v>90</v>
      </c>
      <c r="D8" s="35">
        <v>841</v>
      </c>
      <c r="E8" s="35">
        <v>828</v>
      </c>
      <c r="F8" s="35">
        <v>575</v>
      </c>
      <c r="G8" s="35">
        <v>602</v>
      </c>
      <c r="H8" s="35">
        <v>194</v>
      </c>
      <c r="I8" s="35">
        <v>302</v>
      </c>
      <c r="J8" s="35">
        <v>101</v>
      </c>
    </row>
    <row r="9" spans="1:10">
      <c r="B9" s="32" t="s">
        <v>16</v>
      </c>
      <c r="C9" s="35">
        <v>559</v>
      </c>
      <c r="D9" s="35">
        <v>737</v>
      </c>
      <c r="E9" s="35">
        <v>157</v>
      </c>
      <c r="F9" s="35">
        <v>293</v>
      </c>
      <c r="G9" s="35">
        <v>211</v>
      </c>
      <c r="H9" s="35">
        <v>68</v>
      </c>
      <c r="I9" s="35">
        <v>186</v>
      </c>
      <c r="J9" s="35">
        <v>90</v>
      </c>
    </row>
    <row r="10" spans="1:10">
      <c r="B10" s="32" t="s">
        <v>13</v>
      </c>
      <c r="C10" s="35">
        <v>245</v>
      </c>
      <c r="D10" s="35"/>
      <c r="E10" s="35"/>
      <c r="F10" s="35">
        <v>95</v>
      </c>
      <c r="G10" s="35"/>
      <c r="H10" s="35">
        <v>110</v>
      </c>
      <c r="I10" s="35"/>
      <c r="J10" s="35">
        <v>20</v>
      </c>
    </row>
    <row r="11" spans="1:10">
      <c r="B11" s="32" t="s">
        <v>5</v>
      </c>
      <c r="C11" s="35">
        <v>131</v>
      </c>
      <c r="D11" s="35">
        <v>42</v>
      </c>
      <c r="E11" s="35"/>
      <c r="F11" s="35">
        <v>13</v>
      </c>
      <c r="G11" s="35"/>
      <c r="H11" s="35">
        <v>16</v>
      </c>
      <c r="I11" s="35"/>
      <c r="J11" s="35"/>
    </row>
    <row r="12" spans="1:10">
      <c r="B12" s="32" t="s">
        <v>14</v>
      </c>
      <c r="C12" s="35">
        <v>12</v>
      </c>
      <c r="D12" s="35"/>
      <c r="E12" s="35"/>
      <c r="F12" s="35"/>
      <c r="G12" s="35"/>
      <c r="H12" s="35"/>
      <c r="I12" s="35"/>
      <c r="J12" s="35"/>
    </row>
    <row r="13" spans="1:10">
      <c r="B13" s="32" t="s">
        <v>12</v>
      </c>
      <c r="C13" s="35"/>
      <c r="D13" s="35"/>
      <c r="E13" s="35"/>
      <c r="F13" s="35"/>
      <c r="G13" s="35"/>
      <c r="H13" s="35"/>
      <c r="I13" s="35"/>
      <c r="J13" s="35"/>
    </row>
    <row r="14" spans="1:10">
      <c r="B14" s="32" t="s">
        <v>4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/>
      <c r="J14" s="35"/>
    </row>
    <row r="15" spans="1:10">
      <c r="B15" s="32" t="s">
        <v>31</v>
      </c>
      <c r="C15" s="35">
        <v>40</v>
      </c>
      <c r="D15" s="35">
        <v>40</v>
      </c>
      <c r="E15" s="35">
        <v>16</v>
      </c>
      <c r="F15" s="35"/>
      <c r="G15" s="35"/>
      <c r="H15" s="35">
        <v>0</v>
      </c>
      <c r="I15" s="35"/>
      <c r="J15" s="35"/>
    </row>
    <row r="16" spans="1:10">
      <c r="B16" s="31" t="s">
        <v>7</v>
      </c>
      <c r="C16" s="35"/>
      <c r="D16" s="35">
        <v>75</v>
      </c>
      <c r="E16" s="35"/>
      <c r="F16" s="35">
        <v>12</v>
      </c>
      <c r="G16" s="35"/>
      <c r="H16" s="35">
        <v>0</v>
      </c>
      <c r="I16" s="35"/>
      <c r="J16" s="35"/>
    </row>
    <row r="17" spans="2:10">
      <c r="B17" s="32" t="s">
        <v>10</v>
      </c>
      <c r="C17" s="35">
        <v>64</v>
      </c>
      <c r="D17" s="35">
        <v>40</v>
      </c>
      <c r="E17" s="35">
        <v>77</v>
      </c>
      <c r="F17" s="35"/>
      <c r="G17" s="35">
        <v>4</v>
      </c>
      <c r="H17" s="35">
        <v>0</v>
      </c>
      <c r="I17" s="35"/>
      <c r="J17" s="35"/>
    </row>
    <row r="18" spans="2:10">
      <c r="B18" s="32" t="s">
        <v>9</v>
      </c>
      <c r="C18" s="35"/>
      <c r="D18" s="35"/>
      <c r="E18" s="35"/>
      <c r="F18" s="35">
        <v>28</v>
      </c>
      <c r="G18" s="35">
        <v>16</v>
      </c>
      <c r="H18" s="35">
        <v>0</v>
      </c>
      <c r="I18" s="35">
        <v>12</v>
      </c>
      <c r="J18" s="35"/>
    </row>
    <row r="19" spans="2:10">
      <c r="B19" s="32" t="s">
        <v>6</v>
      </c>
      <c r="C19" s="35">
        <v>30</v>
      </c>
      <c r="D19" s="35"/>
      <c r="E19" s="35">
        <v>1</v>
      </c>
      <c r="F19" s="35"/>
      <c r="G19" s="35">
        <v>6</v>
      </c>
      <c r="H19" s="35">
        <v>0</v>
      </c>
      <c r="I19" s="35"/>
      <c r="J19" s="35"/>
    </row>
    <row r="20" spans="2:10" ht="12" thickBot="1">
      <c r="B20" s="33" t="s">
        <v>43</v>
      </c>
      <c r="C20" s="36">
        <f t="shared" ref="C20:G20" si="0">SUM(C5:C19)</f>
        <v>2012</v>
      </c>
      <c r="D20" s="36">
        <f t="shared" si="0"/>
        <v>1967</v>
      </c>
      <c r="E20" s="36">
        <f t="shared" si="0"/>
        <v>1221</v>
      </c>
      <c r="F20" s="36">
        <f t="shared" si="0"/>
        <v>1016</v>
      </c>
      <c r="G20" s="36">
        <f t="shared" si="0"/>
        <v>879</v>
      </c>
      <c r="H20" s="36">
        <f>SUM(H5:H19)</f>
        <v>404</v>
      </c>
      <c r="I20" s="36">
        <f>SUM(I5:I19)</f>
        <v>540</v>
      </c>
      <c r="J20" s="36">
        <f>SUM(J5:J19)</f>
        <v>263</v>
      </c>
    </row>
    <row r="21" spans="2:10" ht="12" thickBot="1">
      <c r="C21" s="37"/>
      <c r="D21" s="37"/>
      <c r="E21" s="37"/>
      <c r="F21" s="37"/>
      <c r="G21" s="37"/>
      <c r="H21" s="37"/>
      <c r="I21" s="37"/>
      <c r="J21" s="37"/>
    </row>
    <row r="22" spans="2:10" ht="22.5">
      <c r="B22" s="11" t="s">
        <v>26</v>
      </c>
      <c r="C22" s="19">
        <v>2010</v>
      </c>
      <c r="D22" s="19">
        <v>2011</v>
      </c>
      <c r="E22" s="19">
        <v>2012</v>
      </c>
      <c r="F22" s="19">
        <v>2013</v>
      </c>
      <c r="G22" s="19">
        <v>2014</v>
      </c>
      <c r="H22" s="19">
        <v>2015</v>
      </c>
      <c r="I22" s="19">
        <v>2016</v>
      </c>
      <c r="J22" s="19">
        <v>2017</v>
      </c>
    </row>
    <row r="23" spans="2:10">
      <c r="B23" s="32" t="s">
        <v>46</v>
      </c>
      <c r="C23" s="35">
        <v>0</v>
      </c>
      <c r="D23" s="35">
        <v>36</v>
      </c>
      <c r="E23" s="35">
        <v>0</v>
      </c>
      <c r="F23" s="35">
        <v>0</v>
      </c>
      <c r="G23" s="35">
        <v>0</v>
      </c>
      <c r="H23" s="35">
        <v>0</v>
      </c>
      <c r="I23" s="35"/>
      <c r="J23" s="35">
        <v>0</v>
      </c>
    </row>
    <row r="24" spans="2:10">
      <c r="B24" s="32" t="s">
        <v>11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/>
      <c r="J24" s="35">
        <v>0</v>
      </c>
    </row>
    <row r="25" spans="2:10">
      <c r="B25" s="32" t="s">
        <v>8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/>
      <c r="J25" s="35">
        <v>0</v>
      </c>
    </row>
    <row r="26" spans="2:10">
      <c r="B26" s="32" t="s">
        <v>45</v>
      </c>
      <c r="C26" s="35">
        <v>186</v>
      </c>
      <c r="D26" s="35">
        <v>474</v>
      </c>
      <c r="E26" s="35"/>
      <c r="F26" s="35">
        <v>241</v>
      </c>
      <c r="G26" s="35">
        <v>225</v>
      </c>
      <c r="H26" s="35">
        <v>110</v>
      </c>
      <c r="I26" s="35"/>
      <c r="J26" s="35">
        <v>415</v>
      </c>
    </row>
    <row r="27" spans="2:10">
      <c r="B27" s="32" t="s">
        <v>16</v>
      </c>
      <c r="C27" s="35">
        <v>282</v>
      </c>
      <c r="D27" s="35">
        <v>96</v>
      </c>
      <c r="E27" s="35">
        <v>118</v>
      </c>
      <c r="F27" s="35"/>
      <c r="G27" s="35">
        <v>135</v>
      </c>
      <c r="H27" s="35"/>
      <c r="I27" s="35">
        <v>232</v>
      </c>
      <c r="J27" s="35">
        <v>0</v>
      </c>
    </row>
    <row r="28" spans="2:10">
      <c r="B28" s="32" t="s">
        <v>13</v>
      </c>
      <c r="C28" s="35">
        <v>144</v>
      </c>
      <c r="D28" s="35"/>
      <c r="E28" s="35"/>
      <c r="F28" s="35"/>
      <c r="G28" s="35"/>
      <c r="H28" s="35"/>
      <c r="I28" s="35"/>
      <c r="J28" s="35">
        <v>0</v>
      </c>
    </row>
    <row r="29" spans="2:10">
      <c r="B29" s="32" t="s">
        <v>5</v>
      </c>
      <c r="C29" s="35"/>
      <c r="D29" s="35"/>
      <c r="E29" s="35">
        <v>62</v>
      </c>
      <c r="F29" s="35"/>
      <c r="G29" s="35"/>
      <c r="H29" s="35"/>
      <c r="I29" s="35"/>
      <c r="J29" s="35">
        <v>0</v>
      </c>
    </row>
    <row r="30" spans="2:10">
      <c r="B30" s="32" t="s">
        <v>14</v>
      </c>
      <c r="C30" s="35"/>
      <c r="D30" s="35">
        <v>52</v>
      </c>
      <c r="E30" s="35"/>
      <c r="F30" s="35"/>
      <c r="G30" s="35"/>
      <c r="H30" s="35"/>
      <c r="I30" s="35"/>
      <c r="J30" s="35">
        <v>24</v>
      </c>
    </row>
    <row r="31" spans="2:10">
      <c r="B31" s="32" t="s">
        <v>12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/>
      <c r="J31" s="35">
        <v>0</v>
      </c>
    </row>
    <row r="32" spans="2:10">
      <c r="B32" s="32" t="s">
        <v>4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/>
      <c r="J32" s="35">
        <v>0</v>
      </c>
    </row>
    <row r="33" spans="2:10">
      <c r="B33" s="32" t="s">
        <v>31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/>
      <c r="J33" s="35">
        <v>0</v>
      </c>
    </row>
    <row r="34" spans="2:10">
      <c r="B34" s="31" t="s">
        <v>7</v>
      </c>
      <c r="C34" s="34">
        <v>0</v>
      </c>
      <c r="D34" s="34">
        <v>0</v>
      </c>
      <c r="E34" s="34">
        <v>0</v>
      </c>
      <c r="F34" s="34">
        <v>0</v>
      </c>
      <c r="G34" s="35">
        <v>0</v>
      </c>
      <c r="H34" s="35">
        <v>0</v>
      </c>
      <c r="I34" s="35"/>
      <c r="J34" s="35">
        <v>0</v>
      </c>
    </row>
    <row r="35" spans="2:10">
      <c r="B35" s="32" t="s">
        <v>10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/>
      <c r="J35" s="35">
        <v>0</v>
      </c>
    </row>
    <row r="36" spans="2:10">
      <c r="B36" s="32" t="s">
        <v>9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106</v>
      </c>
      <c r="I36" s="35"/>
      <c r="J36" s="35">
        <v>0</v>
      </c>
    </row>
    <row r="37" spans="2:10">
      <c r="B37" s="32" t="s">
        <v>6</v>
      </c>
      <c r="C37" s="34">
        <v>0</v>
      </c>
      <c r="D37" s="34">
        <v>35</v>
      </c>
      <c r="E37" s="34">
        <v>0</v>
      </c>
      <c r="F37" s="34">
        <v>0</v>
      </c>
      <c r="G37" s="35">
        <v>0</v>
      </c>
      <c r="H37" s="35">
        <v>0</v>
      </c>
      <c r="I37" s="35">
        <v>36</v>
      </c>
      <c r="J37" s="35">
        <v>0</v>
      </c>
    </row>
    <row r="38" spans="2:10" ht="12" thickBot="1">
      <c r="B38" s="33" t="s">
        <v>43</v>
      </c>
      <c r="C38" s="36">
        <f t="shared" ref="C38:F38" si="1">SUM(C23:C37)</f>
        <v>612</v>
      </c>
      <c r="D38" s="36">
        <f t="shared" si="1"/>
        <v>693</v>
      </c>
      <c r="E38" s="36">
        <f t="shared" si="1"/>
        <v>180</v>
      </c>
      <c r="F38" s="36">
        <f t="shared" si="1"/>
        <v>241</v>
      </c>
      <c r="G38" s="36">
        <f>SUM(G23:G37)</f>
        <v>360</v>
      </c>
      <c r="H38" s="36">
        <f>SUM(H23:H37)</f>
        <v>216</v>
      </c>
      <c r="I38" s="36">
        <f>SUM(I23:I37)</f>
        <v>268</v>
      </c>
      <c r="J38" s="36">
        <f>SUM(J23:J37)</f>
        <v>439</v>
      </c>
    </row>
    <row r="39" spans="2:10" ht="12" thickBot="1">
      <c r="C39" s="37"/>
      <c r="D39" s="37"/>
      <c r="E39" s="37"/>
      <c r="F39" s="37"/>
      <c r="G39" s="37"/>
      <c r="H39" s="37"/>
      <c r="I39" s="37"/>
      <c r="J39" s="37"/>
    </row>
    <row r="40" spans="2:10" ht="22.5">
      <c r="B40" s="11" t="s">
        <v>59</v>
      </c>
      <c r="C40" s="19">
        <v>2010</v>
      </c>
      <c r="D40" s="19">
        <v>2011</v>
      </c>
      <c r="E40" s="19">
        <v>2012</v>
      </c>
      <c r="F40" s="19">
        <v>2013</v>
      </c>
      <c r="G40" s="19">
        <v>2014</v>
      </c>
      <c r="H40" s="19">
        <v>2015</v>
      </c>
      <c r="I40" s="19">
        <v>2016</v>
      </c>
      <c r="J40" s="19">
        <v>2017</v>
      </c>
    </row>
    <row r="41" spans="2:10">
      <c r="B41" s="32" t="s">
        <v>46</v>
      </c>
      <c r="C41" s="35"/>
      <c r="D41" s="35"/>
      <c r="E41" s="35"/>
      <c r="F41" s="35">
        <v>0</v>
      </c>
      <c r="G41" s="35">
        <v>0</v>
      </c>
      <c r="H41" s="35">
        <v>0</v>
      </c>
      <c r="I41" s="35">
        <v>0</v>
      </c>
      <c r="J41" s="35">
        <v>0</v>
      </c>
    </row>
    <row r="42" spans="2:10">
      <c r="B42" s="32" t="s">
        <v>11</v>
      </c>
      <c r="C42" s="35"/>
      <c r="D42" s="35"/>
      <c r="E42" s="35"/>
      <c r="F42" s="35">
        <v>0</v>
      </c>
      <c r="G42" s="35">
        <v>0</v>
      </c>
      <c r="H42" s="35">
        <v>0</v>
      </c>
      <c r="I42" s="35">
        <v>0</v>
      </c>
      <c r="J42" s="35">
        <v>0</v>
      </c>
    </row>
    <row r="43" spans="2:10">
      <c r="B43" s="32" t="s">
        <v>8</v>
      </c>
      <c r="C43" s="35"/>
      <c r="D43" s="35"/>
      <c r="E43" s="35"/>
      <c r="F43" s="35">
        <v>0</v>
      </c>
      <c r="G43" s="35">
        <v>0</v>
      </c>
      <c r="H43" s="35">
        <v>0</v>
      </c>
      <c r="I43" s="35">
        <v>0</v>
      </c>
      <c r="J43" s="35">
        <v>0</v>
      </c>
    </row>
    <row r="44" spans="2:10">
      <c r="B44" s="32" t="s">
        <v>45</v>
      </c>
      <c r="C44" s="35"/>
      <c r="D44" s="35"/>
      <c r="E44" s="35"/>
      <c r="F44" s="35">
        <v>45</v>
      </c>
      <c r="G44" s="35">
        <v>0</v>
      </c>
      <c r="H44" s="35">
        <v>0</v>
      </c>
      <c r="I44" s="35">
        <v>0</v>
      </c>
      <c r="J44" s="35">
        <v>0</v>
      </c>
    </row>
    <row r="45" spans="2:10">
      <c r="B45" s="32" t="s">
        <v>16</v>
      </c>
      <c r="C45" s="35"/>
      <c r="D45" s="35"/>
      <c r="E45" s="35"/>
      <c r="F45" s="35">
        <v>0</v>
      </c>
      <c r="G45" s="35">
        <v>0</v>
      </c>
      <c r="H45" s="35">
        <v>0</v>
      </c>
      <c r="I45" s="35">
        <v>0</v>
      </c>
      <c r="J45" s="35">
        <v>0</v>
      </c>
    </row>
    <row r="46" spans="2:10">
      <c r="B46" s="32" t="s">
        <v>13</v>
      </c>
      <c r="C46" s="35"/>
      <c r="D46" s="35"/>
      <c r="E46" s="35"/>
      <c r="F46" s="35">
        <v>0</v>
      </c>
      <c r="G46" s="35">
        <v>0</v>
      </c>
      <c r="H46" s="35">
        <v>0</v>
      </c>
      <c r="I46" s="35">
        <v>0</v>
      </c>
      <c r="J46" s="35">
        <v>0</v>
      </c>
    </row>
    <row r="47" spans="2:10">
      <c r="B47" s="32" t="s">
        <v>5</v>
      </c>
      <c r="C47" s="35"/>
      <c r="D47" s="35"/>
      <c r="E47" s="35"/>
      <c r="F47" s="35">
        <v>0</v>
      </c>
      <c r="G47" s="35">
        <v>0</v>
      </c>
      <c r="H47" s="35">
        <v>0</v>
      </c>
      <c r="I47" s="35">
        <v>0</v>
      </c>
      <c r="J47" s="35">
        <v>0</v>
      </c>
    </row>
    <row r="48" spans="2:10">
      <c r="B48" s="32" t="s">
        <v>14</v>
      </c>
      <c r="C48" s="35"/>
      <c r="D48" s="35"/>
      <c r="E48" s="35"/>
      <c r="F48" s="35">
        <v>0</v>
      </c>
      <c r="G48" s="35">
        <v>0</v>
      </c>
      <c r="H48" s="35">
        <v>0</v>
      </c>
      <c r="I48" s="35">
        <v>0</v>
      </c>
      <c r="J48" s="35">
        <v>0</v>
      </c>
    </row>
    <row r="49" spans="1:10">
      <c r="B49" s="32" t="s">
        <v>12</v>
      </c>
      <c r="C49" s="35"/>
      <c r="D49" s="35"/>
      <c r="E49" s="35"/>
      <c r="F49" s="35">
        <v>0</v>
      </c>
      <c r="G49" s="35">
        <v>0</v>
      </c>
      <c r="H49" s="35">
        <v>0</v>
      </c>
      <c r="I49" s="35">
        <v>0</v>
      </c>
      <c r="J49" s="35">
        <v>0</v>
      </c>
    </row>
    <row r="50" spans="1:10">
      <c r="B50" s="32" t="s">
        <v>4</v>
      </c>
      <c r="C50" s="35"/>
      <c r="D50" s="35"/>
      <c r="E50" s="35"/>
      <c r="F50" s="35">
        <v>0</v>
      </c>
      <c r="G50" s="35">
        <v>0</v>
      </c>
      <c r="H50" s="35">
        <v>0</v>
      </c>
      <c r="I50" s="35">
        <v>0</v>
      </c>
      <c r="J50" s="35">
        <v>0</v>
      </c>
    </row>
    <row r="51" spans="1:10">
      <c r="B51" s="32" t="s">
        <v>31</v>
      </c>
      <c r="C51" s="35"/>
      <c r="D51" s="35"/>
      <c r="E51" s="35"/>
      <c r="F51" s="35">
        <v>0</v>
      </c>
      <c r="G51" s="35">
        <v>0</v>
      </c>
      <c r="H51" s="35">
        <v>0</v>
      </c>
      <c r="I51" s="35">
        <v>0</v>
      </c>
      <c r="J51" s="35">
        <v>0</v>
      </c>
    </row>
    <row r="52" spans="1:10">
      <c r="B52" s="31" t="s">
        <v>7</v>
      </c>
      <c r="C52" s="34"/>
      <c r="D52" s="34"/>
      <c r="E52" s="34"/>
      <c r="F52" s="34">
        <v>0</v>
      </c>
      <c r="G52" s="35">
        <v>0</v>
      </c>
      <c r="H52" s="35">
        <v>0</v>
      </c>
      <c r="I52" s="35">
        <v>0</v>
      </c>
      <c r="J52" s="35">
        <v>0</v>
      </c>
    </row>
    <row r="53" spans="1:10">
      <c r="B53" s="32" t="s">
        <v>10</v>
      </c>
      <c r="C53" s="35"/>
      <c r="D53" s="35"/>
      <c r="E53" s="35"/>
      <c r="F53" s="35">
        <v>0</v>
      </c>
      <c r="G53" s="35">
        <v>0</v>
      </c>
      <c r="H53" s="35">
        <v>0</v>
      </c>
      <c r="I53" s="35">
        <v>0</v>
      </c>
      <c r="J53" s="35">
        <v>0</v>
      </c>
    </row>
    <row r="54" spans="1:10">
      <c r="B54" s="32" t="s">
        <v>9</v>
      </c>
      <c r="C54" s="35"/>
      <c r="D54" s="35"/>
      <c r="E54" s="35"/>
      <c r="F54" s="35">
        <v>0</v>
      </c>
      <c r="G54" s="35">
        <v>0</v>
      </c>
      <c r="H54" s="35">
        <v>0</v>
      </c>
      <c r="I54" s="35">
        <v>0</v>
      </c>
      <c r="J54" s="35">
        <v>0</v>
      </c>
    </row>
    <row r="55" spans="1:10">
      <c r="B55" s="32" t="s">
        <v>6</v>
      </c>
      <c r="C55" s="34"/>
      <c r="D55" s="34"/>
      <c r="E55" s="34"/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0" ht="12" thickBot="1">
      <c r="B56" s="33" t="s">
        <v>43</v>
      </c>
      <c r="C56" s="36">
        <f t="shared" ref="C56:F56" si="2">SUM(C41:C55)</f>
        <v>0</v>
      </c>
      <c r="D56" s="36">
        <f t="shared" si="2"/>
        <v>0</v>
      </c>
      <c r="E56" s="36">
        <f t="shared" si="2"/>
        <v>0</v>
      </c>
      <c r="F56" s="36">
        <f t="shared" si="2"/>
        <v>45</v>
      </c>
      <c r="G56" s="36">
        <f>SUM(G41:G55)</f>
        <v>0</v>
      </c>
      <c r="H56" s="36">
        <f>SUM(H41:H55)</f>
        <v>0</v>
      </c>
      <c r="I56" s="36">
        <f>SUM(I41:I55)</f>
        <v>0</v>
      </c>
      <c r="J56" s="36">
        <f>SUM(J41:J55)</f>
        <v>0</v>
      </c>
    </row>
    <row r="57" spans="1:10" ht="12" thickBot="1">
      <c r="B57" s="55"/>
      <c r="C57" s="39"/>
      <c r="D57" s="39"/>
      <c r="E57" s="37"/>
      <c r="F57" s="37"/>
      <c r="G57" s="37"/>
      <c r="H57" s="37"/>
      <c r="I57" s="37"/>
      <c r="J57" s="37"/>
    </row>
    <row r="58" spans="1:10" ht="24.75" customHeight="1">
      <c r="A58" s="115" t="s">
        <v>38</v>
      </c>
      <c r="B58" s="116"/>
      <c r="C58" s="19">
        <v>2010</v>
      </c>
      <c r="D58" s="19">
        <v>2011</v>
      </c>
      <c r="E58" s="19">
        <v>2012</v>
      </c>
      <c r="F58" s="19">
        <v>2013</v>
      </c>
      <c r="G58" s="19">
        <v>2014</v>
      </c>
      <c r="H58" s="19">
        <v>2015</v>
      </c>
      <c r="I58" s="19">
        <v>2016</v>
      </c>
      <c r="J58" s="19">
        <v>2017</v>
      </c>
    </row>
    <row r="59" spans="1:10">
      <c r="A59" s="32" t="s">
        <v>46</v>
      </c>
      <c r="B59" s="7"/>
      <c r="C59" s="35">
        <f t="shared" ref="C59:C64" si="3">+C5+C23</f>
        <v>748</v>
      </c>
      <c r="D59" s="35">
        <f t="shared" ref="D59:E64" si="4">+D5+D23</f>
        <v>191</v>
      </c>
      <c r="E59" s="35">
        <f t="shared" si="4"/>
        <v>15</v>
      </c>
      <c r="F59" s="35">
        <f>F5+F23+F41</f>
        <v>0</v>
      </c>
      <c r="G59" s="35">
        <f>G5+G23+G41</f>
        <v>20</v>
      </c>
      <c r="H59" s="35">
        <f>H5+H23+H41</f>
        <v>15</v>
      </c>
      <c r="I59" s="35">
        <f>I5+I23+I41</f>
        <v>40</v>
      </c>
      <c r="J59" s="35">
        <f>J5+J23+J41</f>
        <v>52</v>
      </c>
    </row>
    <row r="60" spans="1:10">
      <c r="A60" s="32" t="s">
        <v>11</v>
      </c>
      <c r="B60" s="7"/>
      <c r="C60" s="35">
        <f t="shared" si="3"/>
        <v>0</v>
      </c>
      <c r="D60" s="35">
        <f t="shared" si="4"/>
        <v>0</v>
      </c>
      <c r="E60" s="35">
        <f t="shared" si="4"/>
        <v>0</v>
      </c>
      <c r="F60" s="35">
        <f t="shared" ref="F60:F73" si="5">F6+F24+F42</f>
        <v>0</v>
      </c>
      <c r="G60" s="35">
        <f t="shared" ref="G60:H73" si="6">G6+G24+G42</f>
        <v>0</v>
      </c>
      <c r="H60" s="35">
        <f t="shared" si="6"/>
        <v>0</v>
      </c>
      <c r="I60" s="35">
        <f t="shared" ref="I60:J60" si="7">I6+I24+I42</f>
        <v>0</v>
      </c>
      <c r="J60" s="35">
        <f t="shared" si="7"/>
        <v>0</v>
      </c>
    </row>
    <row r="61" spans="1:10">
      <c r="A61" s="32" t="s">
        <v>8</v>
      </c>
      <c r="B61" s="64"/>
      <c r="C61" s="35">
        <f t="shared" si="3"/>
        <v>93</v>
      </c>
      <c r="D61" s="35">
        <f t="shared" si="4"/>
        <v>37</v>
      </c>
      <c r="E61" s="35">
        <f t="shared" si="4"/>
        <v>127</v>
      </c>
      <c r="F61" s="35">
        <f t="shared" si="5"/>
        <v>0</v>
      </c>
      <c r="G61" s="35">
        <f t="shared" si="6"/>
        <v>20</v>
      </c>
      <c r="H61" s="35">
        <f t="shared" si="6"/>
        <v>1</v>
      </c>
      <c r="I61" s="35">
        <f t="shared" ref="I61:J61" si="8">I7+I25+I43</f>
        <v>0</v>
      </c>
      <c r="J61" s="35">
        <f t="shared" si="8"/>
        <v>0</v>
      </c>
    </row>
    <row r="62" spans="1:10">
      <c r="A62" s="32" t="s">
        <v>45</v>
      </c>
      <c r="B62" s="7"/>
      <c r="C62" s="35">
        <f t="shared" si="3"/>
        <v>276</v>
      </c>
      <c r="D62" s="35">
        <f t="shared" si="4"/>
        <v>1315</v>
      </c>
      <c r="E62" s="35">
        <f t="shared" si="4"/>
        <v>828</v>
      </c>
      <c r="F62" s="35">
        <f t="shared" si="5"/>
        <v>861</v>
      </c>
      <c r="G62" s="35">
        <f t="shared" si="6"/>
        <v>827</v>
      </c>
      <c r="H62" s="35">
        <f t="shared" si="6"/>
        <v>304</v>
      </c>
      <c r="I62" s="35">
        <f t="shared" ref="I62:J62" si="9">I8+I26+I44</f>
        <v>302</v>
      </c>
      <c r="J62" s="35">
        <f t="shared" si="9"/>
        <v>516</v>
      </c>
    </row>
    <row r="63" spans="1:10">
      <c r="A63" s="32" t="s">
        <v>16</v>
      </c>
      <c r="B63" s="64"/>
      <c r="C63" s="35">
        <f t="shared" si="3"/>
        <v>841</v>
      </c>
      <c r="D63" s="35">
        <f t="shared" si="4"/>
        <v>833</v>
      </c>
      <c r="E63" s="35">
        <f t="shared" si="4"/>
        <v>275</v>
      </c>
      <c r="F63" s="35">
        <f t="shared" si="5"/>
        <v>293</v>
      </c>
      <c r="G63" s="35">
        <f t="shared" si="6"/>
        <v>346</v>
      </c>
      <c r="H63" s="35">
        <f t="shared" si="6"/>
        <v>68</v>
      </c>
      <c r="I63" s="35">
        <f t="shared" ref="I63:J63" si="10">I9+I27+I45</f>
        <v>418</v>
      </c>
      <c r="J63" s="35">
        <f t="shared" si="10"/>
        <v>90</v>
      </c>
    </row>
    <row r="64" spans="1:10">
      <c r="A64" s="32" t="s">
        <v>13</v>
      </c>
      <c r="B64" s="64"/>
      <c r="C64" s="35">
        <f t="shared" si="3"/>
        <v>389</v>
      </c>
      <c r="D64" s="35">
        <f t="shared" si="4"/>
        <v>0</v>
      </c>
      <c r="E64" s="35">
        <f t="shared" si="4"/>
        <v>0</v>
      </c>
      <c r="F64" s="35">
        <f t="shared" si="5"/>
        <v>95</v>
      </c>
      <c r="G64" s="35">
        <f t="shared" si="6"/>
        <v>0</v>
      </c>
      <c r="H64" s="35">
        <f t="shared" si="6"/>
        <v>110</v>
      </c>
      <c r="I64" s="35">
        <f t="shared" ref="I64:J64" si="11">I10+I28+I46</f>
        <v>0</v>
      </c>
      <c r="J64" s="35">
        <f t="shared" si="11"/>
        <v>20</v>
      </c>
    </row>
    <row r="65" spans="1:10">
      <c r="A65" s="79" t="s">
        <v>5</v>
      </c>
      <c r="B65" s="64"/>
      <c r="C65" s="35">
        <f t="shared" ref="C65:D73" si="12">+C11+C29</f>
        <v>131</v>
      </c>
      <c r="D65" s="35">
        <f t="shared" si="12"/>
        <v>42</v>
      </c>
      <c r="E65" s="35">
        <f t="shared" ref="E65:E73" si="13">+E11+E29</f>
        <v>62</v>
      </c>
      <c r="F65" s="35">
        <f t="shared" si="5"/>
        <v>13</v>
      </c>
      <c r="G65" s="35">
        <f t="shared" si="6"/>
        <v>0</v>
      </c>
      <c r="H65" s="35">
        <f t="shared" si="6"/>
        <v>16</v>
      </c>
      <c r="I65" s="35">
        <f t="shared" ref="I65:J65" si="14">I11+I29+I47</f>
        <v>0</v>
      </c>
      <c r="J65" s="35">
        <f t="shared" si="14"/>
        <v>0</v>
      </c>
    </row>
    <row r="66" spans="1:10">
      <c r="A66" s="32" t="s">
        <v>14</v>
      </c>
      <c r="B66" s="32"/>
      <c r="C66" s="35">
        <f t="shared" si="12"/>
        <v>12</v>
      </c>
      <c r="D66" s="35">
        <f t="shared" si="12"/>
        <v>52</v>
      </c>
      <c r="E66" s="35">
        <f t="shared" si="13"/>
        <v>0</v>
      </c>
      <c r="F66" s="35">
        <f t="shared" si="5"/>
        <v>0</v>
      </c>
      <c r="G66" s="35">
        <f t="shared" si="6"/>
        <v>0</v>
      </c>
      <c r="H66" s="35">
        <f t="shared" si="6"/>
        <v>0</v>
      </c>
      <c r="I66" s="35">
        <f t="shared" ref="I66:J66" si="15">I12+I30+I48</f>
        <v>0</v>
      </c>
      <c r="J66" s="35">
        <f t="shared" si="15"/>
        <v>24</v>
      </c>
    </row>
    <row r="67" spans="1:10">
      <c r="A67" s="80" t="s">
        <v>12</v>
      </c>
      <c r="B67" s="64"/>
      <c r="C67" s="35">
        <f t="shared" si="12"/>
        <v>0</v>
      </c>
      <c r="D67" s="35">
        <f t="shared" si="12"/>
        <v>0</v>
      </c>
      <c r="E67" s="35">
        <f t="shared" si="13"/>
        <v>0</v>
      </c>
      <c r="F67" s="35">
        <f t="shared" si="5"/>
        <v>0</v>
      </c>
      <c r="G67" s="35">
        <f t="shared" si="6"/>
        <v>0</v>
      </c>
      <c r="H67" s="35">
        <f t="shared" si="6"/>
        <v>0</v>
      </c>
      <c r="I67" s="35">
        <f t="shared" ref="I67:J67" si="16">I13+I31+I49</f>
        <v>0</v>
      </c>
      <c r="J67" s="35">
        <f t="shared" si="16"/>
        <v>0</v>
      </c>
    </row>
    <row r="68" spans="1:10">
      <c r="A68" s="32" t="s">
        <v>4</v>
      </c>
      <c r="B68" s="64"/>
      <c r="C68" s="35">
        <f t="shared" si="12"/>
        <v>0</v>
      </c>
      <c r="D68" s="35">
        <f t="shared" si="12"/>
        <v>0</v>
      </c>
      <c r="E68" s="35">
        <f t="shared" si="13"/>
        <v>0</v>
      </c>
      <c r="F68" s="35">
        <f t="shared" si="5"/>
        <v>0</v>
      </c>
      <c r="G68" s="35">
        <f t="shared" si="6"/>
        <v>0</v>
      </c>
      <c r="H68" s="35">
        <f t="shared" si="6"/>
        <v>0</v>
      </c>
      <c r="I68" s="35">
        <f t="shared" ref="I68:J68" si="17">I14+I32+I50</f>
        <v>0</v>
      </c>
      <c r="J68" s="35">
        <f t="shared" si="17"/>
        <v>0</v>
      </c>
    </row>
    <row r="69" spans="1:10">
      <c r="A69" s="32" t="s">
        <v>31</v>
      </c>
      <c r="B69" s="64"/>
      <c r="C69" s="35">
        <f t="shared" si="12"/>
        <v>40</v>
      </c>
      <c r="D69" s="35">
        <f t="shared" si="12"/>
        <v>40</v>
      </c>
      <c r="E69" s="35">
        <f t="shared" si="13"/>
        <v>16</v>
      </c>
      <c r="F69" s="35">
        <f t="shared" si="5"/>
        <v>0</v>
      </c>
      <c r="G69" s="35">
        <f t="shared" si="6"/>
        <v>0</v>
      </c>
      <c r="H69" s="35">
        <f t="shared" si="6"/>
        <v>0</v>
      </c>
      <c r="I69" s="35">
        <f t="shared" ref="I69:J69" si="18">I15+I33+I51</f>
        <v>0</v>
      </c>
      <c r="J69" s="35">
        <f t="shared" si="18"/>
        <v>0</v>
      </c>
    </row>
    <row r="70" spans="1:10">
      <c r="A70" s="32" t="s">
        <v>7</v>
      </c>
      <c r="B70" s="64"/>
      <c r="C70" s="35">
        <f t="shared" si="12"/>
        <v>0</v>
      </c>
      <c r="D70" s="35">
        <f t="shared" si="12"/>
        <v>75</v>
      </c>
      <c r="E70" s="35">
        <f t="shared" si="13"/>
        <v>0</v>
      </c>
      <c r="F70" s="35">
        <f t="shared" si="5"/>
        <v>12</v>
      </c>
      <c r="G70" s="35">
        <f t="shared" si="6"/>
        <v>0</v>
      </c>
      <c r="H70" s="35">
        <f t="shared" si="6"/>
        <v>0</v>
      </c>
      <c r="I70" s="35">
        <f t="shared" ref="I70:J70" si="19">I16+I34+I52</f>
        <v>0</v>
      </c>
      <c r="J70" s="35">
        <f t="shared" si="19"/>
        <v>0</v>
      </c>
    </row>
    <row r="71" spans="1:10">
      <c r="A71" s="32" t="s">
        <v>10</v>
      </c>
      <c r="B71" s="7"/>
      <c r="C71" s="35">
        <f t="shared" si="12"/>
        <v>64</v>
      </c>
      <c r="D71" s="35">
        <f t="shared" si="12"/>
        <v>40</v>
      </c>
      <c r="E71" s="35">
        <f t="shared" si="13"/>
        <v>77</v>
      </c>
      <c r="F71" s="35">
        <f t="shared" si="5"/>
        <v>0</v>
      </c>
      <c r="G71" s="35">
        <f t="shared" si="6"/>
        <v>4</v>
      </c>
      <c r="H71" s="35">
        <f t="shared" si="6"/>
        <v>0</v>
      </c>
      <c r="I71" s="35">
        <f t="shared" ref="I71:J71" si="20">I17+I35+I53</f>
        <v>0</v>
      </c>
      <c r="J71" s="35">
        <f t="shared" si="20"/>
        <v>0</v>
      </c>
    </row>
    <row r="72" spans="1:10">
      <c r="A72" s="32" t="s">
        <v>9</v>
      </c>
      <c r="B72" s="7"/>
      <c r="C72" s="35">
        <f t="shared" si="12"/>
        <v>0</v>
      </c>
      <c r="D72" s="35">
        <f t="shared" si="12"/>
        <v>0</v>
      </c>
      <c r="E72" s="35">
        <f t="shared" si="13"/>
        <v>0</v>
      </c>
      <c r="F72" s="35">
        <f t="shared" si="5"/>
        <v>28</v>
      </c>
      <c r="G72" s="35">
        <f t="shared" si="6"/>
        <v>16</v>
      </c>
      <c r="H72" s="35">
        <f t="shared" si="6"/>
        <v>106</v>
      </c>
      <c r="I72" s="35">
        <f t="shared" ref="I72:J72" si="21">I18+I36+I54</f>
        <v>12</v>
      </c>
      <c r="J72" s="35">
        <f t="shared" si="21"/>
        <v>0</v>
      </c>
    </row>
    <row r="73" spans="1:10">
      <c r="A73" s="32" t="s">
        <v>6</v>
      </c>
      <c r="B73" s="7"/>
      <c r="C73" s="35">
        <f t="shared" si="12"/>
        <v>30</v>
      </c>
      <c r="D73" s="35">
        <f t="shared" si="12"/>
        <v>35</v>
      </c>
      <c r="E73" s="35">
        <f t="shared" si="13"/>
        <v>1</v>
      </c>
      <c r="F73" s="35">
        <f t="shared" si="5"/>
        <v>0</v>
      </c>
      <c r="G73" s="35">
        <f t="shared" si="6"/>
        <v>6</v>
      </c>
      <c r="H73" s="35">
        <f t="shared" si="6"/>
        <v>0</v>
      </c>
      <c r="I73" s="35">
        <f t="shared" ref="I73:J73" si="22">I19+I37+I55</f>
        <v>36</v>
      </c>
      <c r="J73" s="35">
        <f t="shared" si="22"/>
        <v>0</v>
      </c>
    </row>
    <row r="74" spans="1:10" ht="12" thickBot="1">
      <c r="A74" s="119" t="s">
        <v>43</v>
      </c>
      <c r="B74" s="120"/>
      <c r="C74" s="36">
        <f t="shared" ref="C74:F74" si="23">SUM(C59:C73)</f>
        <v>2624</v>
      </c>
      <c r="D74" s="36">
        <f t="shared" si="23"/>
        <v>2660</v>
      </c>
      <c r="E74" s="36">
        <f t="shared" si="23"/>
        <v>1401</v>
      </c>
      <c r="F74" s="36">
        <f t="shared" si="23"/>
        <v>1302</v>
      </c>
      <c r="G74" s="36">
        <f>SUM(G59:G73)</f>
        <v>1239</v>
      </c>
      <c r="H74" s="36">
        <f>SUM(H59:H73)</f>
        <v>620</v>
      </c>
      <c r="I74" s="36">
        <f>SUM(I59:I73)</f>
        <v>808</v>
      </c>
      <c r="J74" s="36">
        <f>SUM(J59:J73)</f>
        <v>702</v>
      </c>
    </row>
    <row r="75" spans="1:10" ht="12" thickBot="1">
      <c r="B75" s="55"/>
      <c r="C75" s="39"/>
      <c r="D75" s="39"/>
      <c r="E75" s="37"/>
      <c r="F75" s="37"/>
      <c r="G75" s="37"/>
      <c r="H75" s="37"/>
      <c r="I75" s="37"/>
      <c r="J75" s="37"/>
    </row>
    <row r="76" spans="1:10" ht="22.5">
      <c r="B76" s="11" t="s">
        <v>27</v>
      </c>
      <c r="C76" s="19">
        <v>2010</v>
      </c>
      <c r="D76" s="19">
        <v>2011</v>
      </c>
      <c r="E76" s="19">
        <v>2012</v>
      </c>
      <c r="F76" s="19">
        <v>2013</v>
      </c>
      <c r="G76" s="19">
        <v>2014</v>
      </c>
      <c r="H76" s="19">
        <v>2015</v>
      </c>
      <c r="I76" s="19">
        <v>2016</v>
      </c>
      <c r="J76" s="19">
        <v>2017</v>
      </c>
    </row>
    <row r="77" spans="1:10">
      <c r="B77" s="32" t="s">
        <v>46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</row>
    <row r="78" spans="1:10">
      <c r="B78" s="32" t="s">
        <v>11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</row>
    <row r="79" spans="1:10">
      <c r="B79" s="32" t="s">
        <v>8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</row>
    <row r="80" spans="1:10">
      <c r="B80" s="32" t="s">
        <v>45</v>
      </c>
      <c r="C80" s="35">
        <v>68</v>
      </c>
      <c r="D80" s="35">
        <v>0</v>
      </c>
      <c r="E80" s="35">
        <v>0</v>
      </c>
      <c r="F80" s="35">
        <v>70</v>
      </c>
      <c r="G80" s="35">
        <v>0</v>
      </c>
      <c r="H80" s="35">
        <v>0</v>
      </c>
      <c r="I80" s="35">
        <v>0</v>
      </c>
      <c r="J80" s="35">
        <v>67</v>
      </c>
    </row>
    <row r="81" spans="2:10">
      <c r="B81" s="32" t="s">
        <v>16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</row>
    <row r="82" spans="2:10">
      <c r="B82" s="32" t="s">
        <v>13</v>
      </c>
      <c r="C82" s="35">
        <v>0</v>
      </c>
      <c r="D82" s="35">
        <v>0</v>
      </c>
      <c r="E82" s="35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</row>
    <row r="83" spans="2:10">
      <c r="B83" s="32" t="s">
        <v>5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</row>
    <row r="84" spans="2:10">
      <c r="B84" s="32" t="s">
        <v>14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</row>
    <row r="85" spans="2:10">
      <c r="B85" s="32" t="s">
        <v>12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</row>
    <row r="86" spans="2:10">
      <c r="B86" s="32" t="s">
        <v>4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</row>
    <row r="87" spans="2:10">
      <c r="B87" s="32" t="s">
        <v>31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</row>
    <row r="88" spans="2:10">
      <c r="B88" s="31" t="s">
        <v>7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5">
        <v>0</v>
      </c>
      <c r="I88" s="35">
        <v>0</v>
      </c>
      <c r="J88" s="35">
        <v>0</v>
      </c>
    </row>
    <row r="89" spans="2:10">
      <c r="B89" s="32" t="s">
        <v>10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</row>
    <row r="90" spans="2:10">
      <c r="B90" s="32" t="s">
        <v>9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</row>
    <row r="91" spans="2:10">
      <c r="B91" s="32" t="s">
        <v>6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</row>
    <row r="92" spans="2:10" ht="12" thickBot="1">
      <c r="B92" s="33" t="s">
        <v>43</v>
      </c>
      <c r="C92" s="36">
        <f t="shared" ref="C92:F92" si="24">SUM(C77:C91)</f>
        <v>68</v>
      </c>
      <c r="D92" s="36">
        <f t="shared" si="24"/>
        <v>0</v>
      </c>
      <c r="E92" s="36">
        <f t="shared" si="24"/>
        <v>0</v>
      </c>
      <c r="F92" s="36">
        <f t="shared" si="24"/>
        <v>70</v>
      </c>
      <c r="G92" s="36">
        <f>SUM(G77:G91)</f>
        <v>0</v>
      </c>
      <c r="H92" s="36">
        <f>SUM(H77:H91)</f>
        <v>0</v>
      </c>
      <c r="I92" s="36">
        <f>SUM(I77:I91)</f>
        <v>0</v>
      </c>
      <c r="J92" s="36">
        <f>SUM(J77:J91)</f>
        <v>67</v>
      </c>
    </row>
    <row r="93" spans="2:10" ht="12" thickBot="1">
      <c r="C93" s="37"/>
      <c r="D93" s="37"/>
      <c r="E93" s="37"/>
      <c r="F93" s="37"/>
      <c r="G93" s="37"/>
      <c r="H93" s="37"/>
      <c r="I93" s="37"/>
      <c r="J93" s="37"/>
    </row>
    <row r="94" spans="2:10" ht="22.5">
      <c r="B94" s="11" t="s">
        <v>21</v>
      </c>
      <c r="C94" s="19">
        <v>2010</v>
      </c>
      <c r="D94" s="19">
        <v>2011</v>
      </c>
      <c r="E94" s="19">
        <v>2012</v>
      </c>
      <c r="F94" s="19">
        <v>2013</v>
      </c>
      <c r="G94" s="19">
        <v>2014</v>
      </c>
      <c r="H94" s="19">
        <v>2015</v>
      </c>
      <c r="I94" s="19">
        <v>2016</v>
      </c>
      <c r="J94" s="19">
        <v>2017</v>
      </c>
    </row>
    <row r="95" spans="2:10">
      <c r="B95" s="32" t="s">
        <v>46</v>
      </c>
      <c r="C95" s="35">
        <v>171</v>
      </c>
      <c r="D95" s="35">
        <v>16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126</v>
      </c>
    </row>
    <row r="96" spans="2:10">
      <c r="B96" s="32" t="s">
        <v>11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</row>
    <row r="97" spans="1:10">
      <c r="B97" s="32" t="s">
        <v>8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</row>
    <row r="98" spans="1:10">
      <c r="B98" s="32" t="s">
        <v>45</v>
      </c>
      <c r="C98" s="35">
        <v>90</v>
      </c>
      <c r="D98" s="35">
        <v>0</v>
      </c>
      <c r="E98" s="35">
        <v>40</v>
      </c>
      <c r="F98" s="35">
        <v>121</v>
      </c>
      <c r="G98" s="35">
        <v>0</v>
      </c>
      <c r="H98" s="35">
        <v>185</v>
      </c>
      <c r="I98" s="35">
        <v>3</v>
      </c>
      <c r="J98" s="35">
        <v>91</v>
      </c>
    </row>
    <row r="99" spans="1:10">
      <c r="B99" s="32" t="s">
        <v>16</v>
      </c>
      <c r="C99" s="35">
        <v>129</v>
      </c>
      <c r="D99" s="35">
        <v>85</v>
      </c>
      <c r="E99" s="35">
        <v>20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</row>
    <row r="100" spans="1:10">
      <c r="B100" s="32" t="s">
        <v>13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</row>
    <row r="101" spans="1:10">
      <c r="B101" s="32" t="s">
        <v>5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</row>
    <row r="102" spans="1:10">
      <c r="B102" s="32" t="s">
        <v>14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</row>
    <row r="103" spans="1:10">
      <c r="B103" s="32" t="s">
        <v>12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</row>
    <row r="104" spans="1:10">
      <c r="B104" s="32" t="s">
        <v>4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</row>
    <row r="105" spans="1:10">
      <c r="B105" s="32" t="s">
        <v>31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</row>
    <row r="106" spans="1:10">
      <c r="B106" s="31" t="s">
        <v>7</v>
      </c>
      <c r="C106" s="35">
        <v>0</v>
      </c>
      <c r="D106" s="35">
        <v>0</v>
      </c>
      <c r="E106" s="35">
        <v>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</row>
    <row r="107" spans="1:10">
      <c r="B107" s="32" t="s">
        <v>10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</row>
    <row r="108" spans="1:10">
      <c r="B108" s="32" t="s">
        <v>9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</row>
    <row r="109" spans="1:10">
      <c r="B109" s="32" t="s">
        <v>6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4">
        <v>0</v>
      </c>
      <c r="I109" s="34">
        <v>14</v>
      </c>
      <c r="J109" s="34">
        <v>0</v>
      </c>
    </row>
    <row r="110" spans="1:10" ht="12" thickBot="1">
      <c r="B110" s="33" t="s">
        <v>43</v>
      </c>
      <c r="C110" s="36">
        <f t="shared" ref="C110:F110" si="25">SUM(C95:C109)</f>
        <v>390</v>
      </c>
      <c r="D110" s="36">
        <f t="shared" si="25"/>
        <v>101</v>
      </c>
      <c r="E110" s="36">
        <f t="shared" si="25"/>
        <v>60</v>
      </c>
      <c r="F110" s="36">
        <f t="shared" si="25"/>
        <v>121</v>
      </c>
      <c r="G110" s="36">
        <f>SUM(G95:G109)</f>
        <v>0</v>
      </c>
      <c r="H110" s="36">
        <f>SUM(H95:H109)</f>
        <v>185</v>
      </c>
      <c r="I110" s="36">
        <f>SUM(I95:I109)</f>
        <v>17</v>
      </c>
      <c r="J110" s="36">
        <f>SUM(J95:J109)</f>
        <v>217</v>
      </c>
    </row>
    <row r="111" spans="1:10" ht="12" thickBot="1">
      <c r="C111" s="37"/>
      <c r="D111" s="37"/>
      <c r="E111" s="37"/>
      <c r="F111" s="37"/>
      <c r="G111" s="37"/>
      <c r="H111" s="37"/>
      <c r="I111" s="37"/>
      <c r="J111" s="37"/>
    </row>
    <row r="112" spans="1:10" ht="24.75" customHeight="1">
      <c r="A112" s="115" t="s">
        <v>28</v>
      </c>
      <c r="B112" s="116"/>
      <c r="C112" s="19">
        <v>2010</v>
      </c>
      <c r="D112" s="19">
        <v>2011</v>
      </c>
      <c r="E112" s="19">
        <v>2012</v>
      </c>
      <c r="F112" s="19">
        <v>2013</v>
      </c>
      <c r="G112" s="19">
        <v>2014</v>
      </c>
      <c r="H112" s="19">
        <v>2015</v>
      </c>
      <c r="I112" s="19">
        <v>2016</v>
      </c>
      <c r="J112" s="19">
        <v>2017</v>
      </c>
    </row>
    <row r="113" spans="1:10">
      <c r="A113" s="32" t="s">
        <v>46</v>
      </c>
      <c r="B113" s="7"/>
      <c r="C113" s="35">
        <f t="shared" ref="C113:D127" si="26">+C95+C77</f>
        <v>171</v>
      </c>
      <c r="D113" s="35">
        <f t="shared" si="26"/>
        <v>16</v>
      </c>
      <c r="E113" s="35">
        <f t="shared" ref="E113:F127" si="27">+E95+E77</f>
        <v>0</v>
      </c>
      <c r="F113" s="35">
        <f t="shared" si="27"/>
        <v>0</v>
      </c>
      <c r="G113" s="35">
        <f t="shared" ref="G113:G127" si="28">+G95+G77</f>
        <v>0</v>
      </c>
      <c r="H113" s="35">
        <f t="shared" ref="H113:H127" si="29">+H95+H77</f>
        <v>0</v>
      </c>
      <c r="I113" s="35">
        <f t="shared" ref="I113:J113" si="30">+I95+I77</f>
        <v>0</v>
      </c>
      <c r="J113" s="35">
        <f t="shared" si="30"/>
        <v>126</v>
      </c>
    </row>
    <row r="114" spans="1:10">
      <c r="A114" s="32" t="s">
        <v>11</v>
      </c>
      <c r="B114" s="7"/>
      <c r="C114" s="35">
        <f t="shared" si="26"/>
        <v>0</v>
      </c>
      <c r="D114" s="35">
        <f t="shared" si="26"/>
        <v>0</v>
      </c>
      <c r="E114" s="35">
        <f t="shared" si="27"/>
        <v>0</v>
      </c>
      <c r="F114" s="35">
        <f t="shared" si="27"/>
        <v>0</v>
      </c>
      <c r="G114" s="35">
        <f t="shared" si="28"/>
        <v>0</v>
      </c>
      <c r="H114" s="35">
        <f t="shared" si="29"/>
        <v>0</v>
      </c>
      <c r="I114" s="35">
        <f t="shared" ref="I114:J114" si="31">+I96+I78</f>
        <v>0</v>
      </c>
      <c r="J114" s="35">
        <f t="shared" si="31"/>
        <v>0</v>
      </c>
    </row>
    <row r="115" spans="1:10">
      <c r="A115" s="32" t="s">
        <v>8</v>
      </c>
      <c r="B115" s="64"/>
      <c r="C115" s="35">
        <f t="shared" si="26"/>
        <v>0</v>
      </c>
      <c r="D115" s="35">
        <f t="shared" si="26"/>
        <v>0</v>
      </c>
      <c r="E115" s="35">
        <f t="shared" si="27"/>
        <v>0</v>
      </c>
      <c r="F115" s="35">
        <f t="shared" si="27"/>
        <v>0</v>
      </c>
      <c r="G115" s="35">
        <f t="shared" si="28"/>
        <v>0</v>
      </c>
      <c r="H115" s="35">
        <f t="shared" si="29"/>
        <v>0</v>
      </c>
      <c r="I115" s="35">
        <f t="shared" ref="I115:J115" si="32">+I97+I79</f>
        <v>0</v>
      </c>
      <c r="J115" s="35">
        <f t="shared" si="32"/>
        <v>0</v>
      </c>
    </row>
    <row r="116" spans="1:10">
      <c r="A116" s="32" t="s">
        <v>45</v>
      </c>
      <c r="B116" s="7"/>
      <c r="C116" s="35">
        <f t="shared" si="26"/>
        <v>158</v>
      </c>
      <c r="D116" s="35">
        <f t="shared" si="26"/>
        <v>0</v>
      </c>
      <c r="E116" s="35">
        <f t="shared" si="27"/>
        <v>40</v>
      </c>
      <c r="F116" s="35">
        <f t="shared" si="27"/>
        <v>191</v>
      </c>
      <c r="G116" s="35">
        <f t="shared" si="28"/>
        <v>0</v>
      </c>
      <c r="H116" s="35">
        <f t="shared" si="29"/>
        <v>185</v>
      </c>
      <c r="I116" s="35">
        <f t="shared" ref="I116:J116" si="33">+I98+I80</f>
        <v>3</v>
      </c>
      <c r="J116" s="35">
        <f t="shared" si="33"/>
        <v>158</v>
      </c>
    </row>
    <row r="117" spans="1:10">
      <c r="A117" s="32" t="s">
        <v>16</v>
      </c>
      <c r="B117" s="64"/>
      <c r="C117" s="35">
        <f t="shared" si="26"/>
        <v>129</v>
      </c>
      <c r="D117" s="35">
        <f t="shared" si="26"/>
        <v>85</v>
      </c>
      <c r="E117" s="35">
        <f t="shared" si="27"/>
        <v>20</v>
      </c>
      <c r="F117" s="35">
        <f t="shared" si="27"/>
        <v>0</v>
      </c>
      <c r="G117" s="35">
        <f t="shared" si="28"/>
        <v>0</v>
      </c>
      <c r="H117" s="35">
        <f t="shared" si="29"/>
        <v>0</v>
      </c>
      <c r="I117" s="35">
        <f t="shared" ref="I117:J117" si="34">+I99+I81</f>
        <v>0</v>
      </c>
      <c r="J117" s="35">
        <f t="shared" si="34"/>
        <v>0</v>
      </c>
    </row>
    <row r="118" spans="1:10">
      <c r="A118" s="32" t="s">
        <v>13</v>
      </c>
      <c r="B118" s="64"/>
      <c r="C118" s="35">
        <f t="shared" si="26"/>
        <v>0</v>
      </c>
      <c r="D118" s="35">
        <f t="shared" si="26"/>
        <v>0</v>
      </c>
      <c r="E118" s="35">
        <f t="shared" si="27"/>
        <v>0</v>
      </c>
      <c r="F118" s="35">
        <f t="shared" si="27"/>
        <v>0</v>
      </c>
      <c r="G118" s="35">
        <f t="shared" si="28"/>
        <v>0</v>
      </c>
      <c r="H118" s="35">
        <f t="shared" si="29"/>
        <v>0</v>
      </c>
      <c r="I118" s="35">
        <f t="shared" ref="I118:J118" si="35">+I100+I82</f>
        <v>0</v>
      </c>
      <c r="J118" s="35">
        <f t="shared" si="35"/>
        <v>0</v>
      </c>
    </row>
    <row r="119" spans="1:10">
      <c r="A119" s="79" t="s">
        <v>5</v>
      </c>
      <c r="B119" s="64"/>
      <c r="C119" s="35">
        <f t="shared" si="26"/>
        <v>0</v>
      </c>
      <c r="D119" s="35">
        <f t="shared" si="26"/>
        <v>0</v>
      </c>
      <c r="E119" s="35">
        <f t="shared" si="27"/>
        <v>0</v>
      </c>
      <c r="F119" s="35">
        <f t="shared" si="27"/>
        <v>0</v>
      </c>
      <c r="G119" s="35">
        <f t="shared" si="28"/>
        <v>0</v>
      </c>
      <c r="H119" s="35">
        <f t="shared" si="29"/>
        <v>0</v>
      </c>
      <c r="I119" s="35">
        <f t="shared" ref="I119:J119" si="36">+I101+I83</f>
        <v>0</v>
      </c>
      <c r="J119" s="35">
        <f t="shared" si="36"/>
        <v>0</v>
      </c>
    </row>
    <row r="120" spans="1:10">
      <c r="A120" s="32" t="s">
        <v>14</v>
      </c>
      <c r="B120" s="32"/>
      <c r="C120" s="35">
        <f t="shared" si="26"/>
        <v>0</v>
      </c>
      <c r="D120" s="35">
        <f t="shared" si="26"/>
        <v>0</v>
      </c>
      <c r="E120" s="35">
        <f t="shared" si="27"/>
        <v>0</v>
      </c>
      <c r="F120" s="35">
        <f t="shared" si="27"/>
        <v>0</v>
      </c>
      <c r="G120" s="35">
        <f t="shared" si="28"/>
        <v>0</v>
      </c>
      <c r="H120" s="35">
        <f t="shared" si="29"/>
        <v>0</v>
      </c>
      <c r="I120" s="35">
        <f t="shared" ref="I120:J120" si="37">+I102+I84</f>
        <v>0</v>
      </c>
      <c r="J120" s="35">
        <f t="shared" si="37"/>
        <v>0</v>
      </c>
    </row>
    <row r="121" spans="1:10">
      <c r="A121" s="80" t="s">
        <v>57</v>
      </c>
      <c r="B121" s="64"/>
      <c r="C121" s="35">
        <f t="shared" si="26"/>
        <v>0</v>
      </c>
      <c r="D121" s="37"/>
      <c r="E121" s="35">
        <f t="shared" si="27"/>
        <v>0</v>
      </c>
      <c r="F121" s="35">
        <f t="shared" si="27"/>
        <v>0</v>
      </c>
      <c r="G121" s="35">
        <f t="shared" si="28"/>
        <v>0</v>
      </c>
      <c r="H121" s="35">
        <f t="shared" si="29"/>
        <v>0</v>
      </c>
      <c r="I121" s="35">
        <f t="shared" ref="I121:J121" si="38">+I103+I85</f>
        <v>0</v>
      </c>
      <c r="J121" s="35">
        <f t="shared" si="38"/>
        <v>0</v>
      </c>
    </row>
    <row r="122" spans="1:10">
      <c r="A122" s="32" t="s">
        <v>4</v>
      </c>
      <c r="B122" s="64"/>
      <c r="C122" s="35">
        <f t="shared" si="26"/>
        <v>0</v>
      </c>
      <c r="D122" s="35">
        <f t="shared" si="26"/>
        <v>0</v>
      </c>
      <c r="E122" s="35">
        <f t="shared" si="27"/>
        <v>0</v>
      </c>
      <c r="F122" s="35">
        <f t="shared" si="27"/>
        <v>0</v>
      </c>
      <c r="G122" s="35">
        <f t="shared" si="28"/>
        <v>0</v>
      </c>
      <c r="H122" s="35">
        <f t="shared" si="29"/>
        <v>0</v>
      </c>
      <c r="I122" s="35">
        <f t="shared" ref="I122:J122" si="39">+I104+I86</f>
        <v>0</v>
      </c>
      <c r="J122" s="35">
        <f t="shared" si="39"/>
        <v>0</v>
      </c>
    </row>
    <row r="123" spans="1:10">
      <c r="A123" s="32" t="s">
        <v>31</v>
      </c>
      <c r="B123" s="64"/>
      <c r="C123" s="35">
        <f t="shared" si="26"/>
        <v>0</v>
      </c>
      <c r="D123" s="35">
        <f t="shared" si="26"/>
        <v>0</v>
      </c>
      <c r="E123" s="35">
        <f t="shared" si="27"/>
        <v>0</v>
      </c>
      <c r="F123" s="35">
        <f t="shared" si="27"/>
        <v>0</v>
      </c>
      <c r="G123" s="35">
        <f t="shared" si="28"/>
        <v>0</v>
      </c>
      <c r="H123" s="35">
        <f t="shared" si="29"/>
        <v>0</v>
      </c>
      <c r="I123" s="35">
        <f t="shared" ref="I123:J123" si="40">+I105+I87</f>
        <v>0</v>
      </c>
      <c r="J123" s="35">
        <f t="shared" si="40"/>
        <v>0</v>
      </c>
    </row>
    <row r="124" spans="1:10">
      <c r="A124" s="32" t="s">
        <v>7</v>
      </c>
      <c r="B124" s="64"/>
      <c r="C124" s="34">
        <f t="shared" si="26"/>
        <v>0</v>
      </c>
      <c r="D124" s="34">
        <f t="shared" si="26"/>
        <v>0</v>
      </c>
      <c r="E124" s="34">
        <f t="shared" si="27"/>
        <v>0</v>
      </c>
      <c r="F124" s="34">
        <f t="shared" si="27"/>
        <v>0</v>
      </c>
      <c r="G124" s="34">
        <f t="shared" si="28"/>
        <v>0</v>
      </c>
      <c r="H124" s="34">
        <f t="shared" si="29"/>
        <v>0</v>
      </c>
      <c r="I124" s="34">
        <f t="shared" ref="I124:J124" si="41">+I106+I88</f>
        <v>0</v>
      </c>
      <c r="J124" s="34">
        <f t="shared" si="41"/>
        <v>0</v>
      </c>
    </row>
    <row r="125" spans="1:10">
      <c r="A125" s="32" t="s">
        <v>10</v>
      </c>
      <c r="B125" s="7"/>
      <c r="C125" s="35">
        <f t="shared" si="26"/>
        <v>0</v>
      </c>
      <c r="D125" s="35">
        <f t="shared" si="26"/>
        <v>0</v>
      </c>
      <c r="E125" s="35">
        <f t="shared" si="27"/>
        <v>0</v>
      </c>
      <c r="F125" s="35">
        <f t="shared" si="27"/>
        <v>0</v>
      </c>
      <c r="G125" s="35">
        <f t="shared" si="28"/>
        <v>0</v>
      </c>
      <c r="H125" s="35">
        <f t="shared" si="29"/>
        <v>0</v>
      </c>
      <c r="I125" s="35">
        <f t="shared" ref="I125:J125" si="42">+I107+I89</f>
        <v>0</v>
      </c>
      <c r="J125" s="35">
        <f t="shared" si="42"/>
        <v>0</v>
      </c>
    </row>
    <row r="126" spans="1:10">
      <c r="A126" s="32" t="s">
        <v>9</v>
      </c>
      <c r="B126" s="7"/>
      <c r="C126" s="35">
        <f t="shared" si="26"/>
        <v>0</v>
      </c>
      <c r="D126" s="35">
        <f t="shared" si="26"/>
        <v>0</v>
      </c>
      <c r="E126" s="35">
        <f t="shared" si="27"/>
        <v>0</v>
      </c>
      <c r="F126" s="35">
        <f t="shared" si="27"/>
        <v>0</v>
      </c>
      <c r="G126" s="35">
        <f t="shared" si="28"/>
        <v>0</v>
      </c>
      <c r="H126" s="35">
        <f t="shared" si="29"/>
        <v>0</v>
      </c>
      <c r="I126" s="35">
        <f t="shared" ref="I126:J126" si="43">+I108+I90</f>
        <v>0</v>
      </c>
      <c r="J126" s="35">
        <f t="shared" si="43"/>
        <v>0</v>
      </c>
    </row>
    <row r="127" spans="1:10">
      <c r="A127" s="32" t="s">
        <v>6</v>
      </c>
      <c r="B127" s="7"/>
      <c r="C127" s="35">
        <f t="shared" si="26"/>
        <v>0</v>
      </c>
      <c r="D127" s="35">
        <f t="shared" si="26"/>
        <v>0</v>
      </c>
      <c r="E127" s="35">
        <f t="shared" si="27"/>
        <v>0</v>
      </c>
      <c r="F127" s="35">
        <f t="shared" si="27"/>
        <v>0</v>
      </c>
      <c r="G127" s="35">
        <f t="shared" si="28"/>
        <v>0</v>
      </c>
      <c r="H127" s="35">
        <f t="shared" si="29"/>
        <v>0</v>
      </c>
      <c r="I127" s="35">
        <f t="shared" ref="I127:J127" si="44">+I109+I91</f>
        <v>14</v>
      </c>
      <c r="J127" s="35">
        <f t="shared" si="44"/>
        <v>0</v>
      </c>
    </row>
    <row r="128" spans="1:10" ht="12" thickBot="1">
      <c r="A128" s="117" t="s">
        <v>43</v>
      </c>
      <c r="B128" s="118"/>
      <c r="C128" s="36">
        <f t="shared" ref="C128:F128" si="45">SUM(C113:C127)</f>
        <v>458</v>
      </c>
      <c r="D128" s="36">
        <f t="shared" si="45"/>
        <v>101</v>
      </c>
      <c r="E128" s="36">
        <f t="shared" si="45"/>
        <v>60</v>
      </c>
      <c r="F128" s="36">
        <f t="shared" si="45"/>
        <v>191</v>
      </c>
      <c r="G128" s="36">
        <f>SUM(G113:G127)</f>
        <v>0</v>
      </c>
      <c r="H128" s="36">
        <f>SUM(H113:H127)</f>
        <v>185</v>
      </c>
      <c r="I128" s="36">
        <f>SUM(I113:I127)</f>
        <v>17</v>
      </c>
      <c r="J128" s="36">
        <f>SUM(J113:J127)</f>
        <v>284</v>
      </c>
    </row>
    <row r="129" spans="1:10" ht="12" thickBot="1">
      <c r="A129" s="55"/>
      <c r="B129" s="55"/>
      <c r="C129" s="39"/>
      <c r="D129" s="39"/>
      <c r="E129" s="39"/>
      <c r="F129" s="39"/>
      <c r="G129" s="39"/>
      <c r="H129" s="39"/>
      <c r="I129" s="39"/>
      <c r="J129" s="39"/>
    </row>
    <row r="130" spans="1:10" ht="23.25" customHeight="1">
      <c r="B130" s="11" t="s">
        <v>48</v>
      </c>
      <c r="C130" s="19">
        <v>2010</v>
      </c>
      <c r="D130" s="19">
        <v>2011</v>
      </c>
      <c r="E130" s="19">
        <v>2012</v>
      </c>
      <c r="F130" s="19">
        <v>2013</v>
      </c>
      <c r="G130" s="19">
        <v>2014</v>
      </c>
      <c r="H130" s="19">
        <v>2015</v>
      </c>
      <c r="I130" s="19">
        <v>2016</v>
      </c>
      <c r="J130" s="19">
        <v>2017</v>
      </c>
    </row>
    <row r="131" spans="1:10">
      <c r="B131" s="32" t="s">
        <v>46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1</v>
      </c>
      <c r="J131" s="35"/>
    </row>
    <row r="132" spans="1:10">
      <c r="B132" s="32" t="s">
        <v>11</v>
      </c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/>
    </row>
    <row r="133" spans="1:10">
      <c r="B133" s="32" t="s">
        <v>8</v>
      </c>
      <c r="C133" s="35">
        <v>1</v>
      </c>
      <c r="D133" s="35">
        <v>0</v>
      </c>
      <c r="E133" s="35">
        <v>15</v>
      </c>
      <c r="F133" s="35">
        <v>15</v>
      </c>
      <c r="G133" s="35">
        <v>0</v>
      </c>
      <c r="H133" s="35">
        <v>0</v>
      </c>
      <c r="I133" s="35">
        <v>0</v>
      </c>
      <c r="J133" s="35"/>
    </row>
    <row r="134" spans="1:10">
      <c r="B134" s="32" t="s">
        <v>45</v>
      </c>
      <c r="C134" s="35">
        <v>0</v>
      </c>
      <c r="D134" s="35">
        <v>0</v>
      </c>
      <c r="E134" s="35">
        <v>289</v>
      </c>
      <c r="F134" s="35">
        <v>3</v>
      </c>
      <c r="G134" s="35">
        <v>40</v>
      </c>
      <c r="H134" s="35">
        <v>80</v>
      </c>
      <c r="I134" s="35">
        <v>117</v>
      </c>
      <c r="J134" s="35">
        <v>104</v>
      </c>
    </row>
    <row r="135" spans="1:10">
      <c r="B135" s="32" t="s">
        <v>16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11</v>
      </c>
      <c r="J135" s="35"/>
    </row>
    <row r="136" spans="1:10">
      <c r="B136" s="32" t="s">
        <v>13</v>
      </c>
      <c r="C136" s="35">
        <v>0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/>
    </row>
    <row r="137" spans="1:10">
      <c r="B137" s="32" t="s">
        <v>5</v>
      </c>
      <c r="C137" s="35">
        <v>0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45</v>
      </c>
    </row>
    <row r="138" spans="1:10">
      <c r="B138" s="32" t="s">
        <v>14</v>
      </c>
      <c r="C138" s="35">
        <v>0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/>
    </row>
    <row r="139" spans="1:10">
      <c r="B139" s="32" t="s">
        <v>12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/>
    </row>
    <row r="140" spans="1:10">
      <c r="B140" s="32" t="s">
        <v>4</v>
      </c>
      <c r="C140" s="35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/>
    </row>
    <row r="141" spans="1:10">
      <c r="B141" s="32" t="s">
        <v>31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58</v>
      </c>
    </row>
    <row r="142" spans="1:10">
      <c r="B142" s="31" t="s">
        <v>7</v>
      </c>
      <c r="C142" s="35">
        <v>0</v>
      </c>
      <c r="D142" s="35">
        <v>81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/>
    </row>
    <row r="143" spans="1:10">
      <c r="B143" s="32" t="s">
        <v>10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/>
    </row>
    <row r="144" spans="1:10">
      <c r="B144" s="32" t="s">
        <v>9</v>
      </c>
      <c r="C144" s="35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v>36</v>
      </c>
      <c r="I144" s="35">
        <v>0</v>
      </c>
      <c r="J144" s="35"/>
    </row>
    <row r="145" spans="1:10">
      <c r="B145" s="32" t="s">
        <v>6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4">
        <v>0</v>
      </c>
      <c r="I145" s="34">
        <v>30</v>
      </c>
      <c r="J145" s="34"/>
    </row>
    <row r="146" spans="1:10" ht="12" thickBot="1">
      <c r="B146" s="33" t="s">
        <v>43</v>
      </c>
      <c r="C146" s="36">
        <f t="shared" ref="C146:F146" si="46">SUM(C131:C145)</f>
        <v>1</v>
      </c>
      <c r="D146" s="36">
        <f t="shared" si="46"/>
        <v>81</v>
      </c>
      <c r="E146" s="36">
        <f t="shared" si="46"/>
        <v>304</v>
      </c>
      <c r="F146" s="36">
        <f t="shared" si="46"/>
        <v>18</v>
      </c>
      <c r="G146" s="36">
        <f>SUM(G131:G145)</f>
        <v>40</v>
      </c>
      <c r="H146" s="36">
        <f>SUM(H131:H145)</f>
        <v>116</v>
      </c>
      <c r="I146" s="36">
        <f>SUM(I131:I145)</f>
        <v>159</v>
      </c>
      <c r="J146" s="36">
        <f>SUM(J131:J145)</f>
        <v>207</v>
      </c>
    </row>
    <row r="147" spans="1:10">
      <c r="A147" s="55"/>
      <c r="B147" s="55"/>
      <c r="C147" s="39"/>
      <c r="D147" s="39"/>
      <c r="E147" s="39"/>
      <c r="F147" s="39"/>
      <c r="G147" s="39"/>
      <c r="H147" s="39"/>
      <c r="I147" s="39"/>
      <c r="J147" s="39"/>
    </row>
    <row r="148" spans="1:10">
      <c r="A148" s="4" t="s">
        <v>55</v>
      </c>
      <c r="B148" s="55"/>
      <c r="C148" s="39"/>
      <c r="D148" s="39"/>
      <c r="E148" s="39"/>
      <c r="F148" s="39"/>
      <c r="G148" s="39"/>
      <c r="H148" s="39"/>
      <c r="I148" s="39"/>
      <c r="J148" s="39"/>
    </row>
    <row r="149" spans="1:10">
      <c r="A149" s="65" t="s">
        <v>56</v>
      </c>
      <c r="B149" s="55"/>
      <c r="C149" s="39"/>
      <c r="D149" s="39"/>
      <c r="E149" s="39"/>
      <c r="F149" s="39"/>
      <c r="G149" s="39"/>
      <c r="H149" s="39"/>
      <c r="I149" s="39"/>
      <c r="J149" s="39"/>
    </row>
    <row r="150" spans="1:10">
      <c r="A150" s="65" t="s">
        <v>51</v>
      </c>
      <c r="B150" s="55"/>
      <c r="C150" s="39"/>
      <c r="D150" s="39"/>
      <c r="E150" s="39"/>
      <c r="F150" s="39"/>
      <c r="G150" s="39"/>
      <c r="H150" s="39"/>
      <c r="I150" s="39"/>
      <c r="J150" s="39"/>
    </row>
    <row r="151" spans="1:10">
      <c r="A151" s="65" t="s">
        <v>52</v>
      </c>
      <c r="B151" s="55"/>
      <c r="C151" s="39"/>
      <c r="D151" s="39"/>
      <c r="E151" s="39"/>
      <c r="F151" s="39"/>
      <c r="G151" s="39"/>
      <c r="H151" s="39"/>
      <c r="I151" s="39"/>
      <c r="J151" s="39"/>
    </row>
    <row r="152" spans="1:10" ht="12" thickBot="1">
      <c r="B152" s="55"/>
      <c r="C152" s="39"/>
      <c r="D152" s="39"/>
      <c r="E152" s="39"/>
      <c r="F152" s="39"/>
      <c r="G152" s="39"/>
      <c r="H152" s="39"/>
      <c r="I152" s="39"/>
      <c r="J152" s="39"/>
    </row>
    <row r="153" spans="1:10" ht="22.5">
      <c r="B153" s="11" t="s">
        <v>67</v>
      </c>
      <c r="C153" s="19">
        <v>2010</v>
      </c>
      <c r="D153" s="19">
        <v>2011</v>
      </c>
      <c r="E153" s="19">
        <v>2012</v>
      </c>
      <c r="F153" s="19">
        <v>2013</v>
      </c>
      <c r="G153" s="19">
        <v>2014</v>
      </c>
      <c r="H153" s="19">
        <v>2015</v>
      </c>
      <c r="I153" s="19">
        <v>2016</v>
      </c>
      <c r="J153" s="19" t="s">
        <v>76</v>
      </c>
    </row>
    <row r="154" spans="1:10">
      <c r="B154" s="32" t="s">
        <v>46</v>
      </c>
      <c r="C154" s="35">
        <v>0</v>
      </c>
      <c r="D154" s="35">
        <v>0</v>
      </c>
      <c r="E154" s="35">
        <v>91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</row>
    <row r="155" spans="1:10">
      <c r="B155" s="32" t="s">
        <v>11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</row>
    <row r="156" spans="1:10">
      <c r="B156" s="32" t="s">
        <v>8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</row>
    <row r="157" spans="1:10">
      <c r="B157" s="32" t="s">
        <v>45</v>
      </c>
      <c r="C157" s="35">
        <v>0</v>
      </c>
      <c r="D157" s="35">
        <v>0</v>
      </c>
      <c r="E157" s="35">
        <v>86</v>
      </c>
      <c r="F157" s="35">
        <v>0</v>
      </c>
      <c r="G157" s="35">
        <v>0</v>
      </c>
      <c r="H157" s="35">
        <v>0</v>
      </c>
      <c r="I157" s="35">
        <v>154</v>
      </c>
      <c r="J157" s="35">
        <v>66</v>
      </c>
    </row>
    <row r="158" spans="1:10">
      <c r="B158" s="32" t="s">
        <v>16</v>
      </c>
      <c r="C158" s="35">
        <v>0</v>
      </c>
      <c r="D158" s="35">
        <v>53</v>
      </c>
      <c r="E158" s="35">
        <v>0</v>
      </c>
      <c r="F158" s="35">
        <v>0</v>
      </c>
      <c r="G158" s="35">
        <v>55</v>
      </c>
      <c r="H158" s="35">
        <v>0</v>
      </c>
      <c r="I158" s="35">
        <v>0</v>
      </c>
      <c r="J158" s="35">
        <v>94</v>
      </c>
    </row>
    <row r="159" spans="1:10">
      <c r="B159" s="32" t="s">
        <v>13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</row>
    <row r="160" spans="1:10">
      <c r="B160" s="32" t="s">
        <v>5</v>
      </c>
      <c r="C160" s="35">
        <v>0</v>
      </c>
      <c r="D160" s="35">
        <v>57</v>
      </c>
      <c r="E160" s="35">
        <v>0</v>
      </c>
      <c r="F160" s="35">
        <v>47</v>
      </c>
      <c r="G160" s="35">
        <v>0</v>
      </c>
      <c r="H160" s="35">
        <v>0</v>
      </c>
      <c r="I160" s="35">
        <v>0</v>
      </c>
      <c r="J160" s="35">
        <v>0</v>
      </c>
    </row>
    <row r="161" spans="2:10">
      <c r="B161" s="32" t="s">
        <v>14</v>
      </c>
      <c r="C161" s="35">
        <v>0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</row>
    <row r="162" spans="2:10">
      <c r="B162" s="32" t="s">
        <v>12</v>
      </c>
      <c r="C162" s="35">
        <v>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</row>
    <row r="163" spans="2:10">
      <c r="B163" s="32" t="s">
        <v>4</v>
      </c>
      <c r="C163" s="35">
        <v>0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</row>
    <row r="164" spans="2:10">
      <c r="B164" s="32" t="s">
        <v>31</v>
      </c>
      <c r="C164" s="35">
        <v>0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</row>
    <row r="165" spans="2:10">
      <c r="B165" s="31" t="s">
        <v>7</v>
      </c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</row>
    <row r="166" spans="2:10">
      <c r="B166" s="32" t="s">
        <v>10</v>
      </c>
      <c r="C166" s="35">
        <v>0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</row>
    <row r="167" spans="2:10">
      <c r="B167" s="32" t="s">
        <v>9</v>
      </c>
      <c r="C167" s="35">
        <v>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</row>
    <row r="168" spans="2:10">
      <c r="B168" s="32" t="s">
        <v>6</v>
      </c>
      <c r="C168" s="34">
        <v>0</v>
      </c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</row>
    <row r="169" spans="2:10" ht="12" thickBot="1">
      <c r="B169" s="33" t="s">
        <v>43</v>
      </c>
      <c r="C169" s="38">
        <f t="shared" ref="C169:F169" si="47">SUM(C154:C168)</f>
        <v>0</v>
      </c>
      <c r="D169" s="38">
        <f t="shared" si="47"/>
        <v>110</v>
      </c>
      <c r="E169" s="38">
        <f t="shared" si="47"/>
        <v>177</v>
      </c>
      <c r="F169" s="38">
        <f t="shared" si="47"/>
        <v>47</v>
      </c>
      <c r="G169" s="38">
        <f>SUM(G154:G168)</f>
        <v>55</v>
      </c>
      <c r="H169" s="38">
        <f>SUM(H154:H168)</f>
        <v>0</v>
      </c>
      <c r="I169" s="38">
        <f>SUM(I154:I168)</f>
        <v>154</v>
      </c>
      <c r="J169" s="38">
        <f>SUM(J154:J168)</f>
        <v>160</v>
      </c>
    </row>
    <row r="170" spans="2:10">
      <c r="C170" s="37"/>
      <c r="D170" s="37"/>
      <c r="E170" s="37"/>
      <c r="F170" s="37"/>
      <c r="G170" s="37"/>
      <c r="H170" s="37"/>
      <c r="I170" s="37"/>
      <c r="J170" s="37"/>
    </row>
    <row r="171" spans="2:10" ht="12" thickBot="1">
      <c r="C171" s="37"/>
      <c r="D171" s="37"/>
      <c r="E171" s="37"/>
      <c r="F171" s="37"/>
      <c r="G171" s="37"/>
      <c r="H171" s="37"/>
      <c r="I171" s="37"/>
      <c r="J171" s="37"/>
    </row>
    <row r="172" spans="2:10" ht="45">
      <c r="B172" s="11" t="s">
        <v>36</v>
      </c>
      <c r="C172" s="19">
        <v>2010</v>
      </c>
      <c r="D172" s="19">
        <v>2011</v>
      </c>
      <c r="E172" s="19">
        <v>2012</v>
      </c>
      <c r="F172" s="19">
        <v>2013</v>
      </c>
      <c r="G172" s="19">
        <v>2014</v>
      </c>
      <c r="H172" s="19">
        <v>2015</v>
      </c>
      <c r="I172" s="19">
        <v>2016</v>
      </c>
      <c r="J172" s="19" t="s">
        <v>76</v>
      </c>
    </row>
    <row r="173" spans="2:10">
      <c r="B173" s="32" t="s">
        <v>46</v>
      </c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</row>
    <row r="174" spans="2:10">
      <c r="B174" s="32" t="s">
        <v>11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</row>
    <row r="175" spans="2:10">
      <c r="B175" s="32" t="s">
        <v>8</v>
      </c>
      <c r="C175" s="35">
        <v>0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</row>
    <row r="176" spans="2:10">
      <c r="B176" s="32" t="s">
        <v>45</v>
      </c>
      <c r="C176" s="35">
        <v>0</v>
      </c>
      <c r="D176" s="35">
        <v>0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</row>
    <row r="177" spans="2:16">
      <c r="B177" s="32" t="s">
        <v>16</v>
      </c>
      <c r="C177" s="35">
        <v>0</v>
      </c>
      <c r="D177" s="35">
        <v>0</v>
      </c>
      <c r="E177" s="35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</row>
    <row r="178" spans="2:16">
      <c r="B178" s="32" t="s">
        <v>13</v>
      </c>
      <c r="C178" s="35">
        <v>0</v>
      </c>
      <c r="D178" s="35">
        <v>0</v>
      </c>
      <c r="E178" s="35">
        <v>0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</row>
    <row r="179" spans="2:16">
      <c r="B179" s="32" t="s">
        <v>5</v>
      </c>
      <c r="C179" s="35">
        <v>0</v>
      </c>
      <c r="D179" s="35">
        <v>0</v>
      </c>
      <c r="E179" s="35">
        <v>0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</row>
    <row r="180" spans="2:16">
      <c r="B180" s="32" t="s">
        <v>14</v>
      </c>
      <c r="C180" s="35">
        <v>0</v>
      </c>
      <c r="D180" s="35">
        <v>0</v>
      </c>
      <c r="E180" s="35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</row>
    <row r="181" spans="2:16">
      <c r="B181" s="32" t="s">
        <v>12</v>
      </c>
      <c r="C181" s="35">
        <v>0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</row>
    <row r="182" spans="2:16">
      <c r="B182" s="32" t="s">
        <v>4</v>
      </c>
      <c r="C182" s="35">
        <v>0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</row>
    <row r="183" spans="2:16">
      <c r="B183" s="32" t="s">
        <v>31</v>
      </c>
      <c r="C183" s="35">
        <v>0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</row>
    <row r="184" spans="2:16">
      <c r="B184" s="31" t="s">
        <v>7</v>
      </c>
      <c r="C184" s="34">
        <v>0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</row>
    <row r="185" spans="2:16">
      <c r="B185" s="32" t="s">
        <v>10</v>
      </c>
      <c r="C185" s="35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</row>
    <row r="186" spans="2:16">
      <c r="B186" s="32" t="s">
        <v>9</v>
      </c>
      <c r="C186" s="35">
        <v>0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</row>
    <row r="187" spans="2:16">
      <c r="B187" s="32" t="s">
        <v>6</v>
      </c>
      <c r="C187" s="34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</row>
    <row r="188" spans="2:16" ht="12" thickBot="1">
      <c r="B188" s="33" t="s">
        <v>43</v>
      </c>
      <c r="C188" s="38">
        <f t="shared" ref="C188:F188" si="48">SUM(C173:C187)</f>
        <v>0</v>
      </c>
      <c r="D188" s="38">
        <f t="shared" si="48"/>
        <v>0</v>
      </c>
      <c r="E188" s="38">
        <f t="shared" si="48"/>
        <v>0</v>
      </c>
      <c r="F188" s="38">
        <f t="shared" si="48"/>
        <v>0</v>
      </c>
      <c r="G188" s="38">
        <f>SUM(G173:G187)</f>
        <v>0</v>
      </c>
      <c r="H188" s="38">
        <f>SUM(H173:H187)</f>
        <v>0</v>
      </c>
      <c r="I188" s="38">
        <f>SUM(I173:I187)</f>
        <v>0</v>
      </c>
      <c r="J188" s="38">
        <f>SUM(J173:J187)</f>
        <v>0</v>
      </c>
    </row>
    <row r="189" spans="2:16" ht="12" thickBot="1">
      <c r="C189" s="37"/>
      <c r="D189" s="37"/>
      <c r="E189" s="37"/>
      <c r="F189" s="37"/>
      <c r="G189" s="37"/>
      <c r="H189" s="37"/>
      <c r="I189" s="37"/>
      <c r="J189" s="37"/>
      <c r="K189" s="110"/>
      <c r="L189" s="110"/>
      <c r="M189" s="110"/>
      <c r="N189" s="110"/>
      <c r="O189" s="110"/>
      <c r="P189" s="110"/>
    </row>
    <row r="190" spans="2:16" ht="45">
      <c r="B190" s="11" t="s">
        <v>37</v>
      </c>
      <c r="C190" s="19">
        <v>2010</v>
      </c>
      <c r="D190" s="19">
        <v>2011</v>
      </c>
      <c r="E190" s="19">
        <v>2012</v>
      </c>
      <c r="F190" s="19">
        <v>2013</v>
      </c>
      <c r="G190" s="19">
        <v>2014</v>
      </c>
      <c r="H190" s="19">
        <v>2015</v>
      </c>
      <c r="I190" s="19">
        <v>2016</v>
      </c>
      <c r="J190" s="19" t="s">
        <v>76</v>
      </c>
    </row>
    <row r="191" spans="2:16">
      <c r="B191" s="32" t="s">
        <v>46</v>
      </c>
      <c r="C191" s="35">
        <v>7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</row>
    <row r="192" spans="2:16">
      <c r="B192" s="32" t="s">
        <v>11</v>
      </c>
      <c r="C192" s="35">
        <v>0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</row>
    <row r="193" spans="1:10">
      <c r="B193" s="32" t="s">
        <v>8</v>
      </c>
      <c r="C193" s="35">
        <v>24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</row>
    <row r="194" spans="1:10">
      <c r="B194" s="32" t="s">
        <v>45</v>
      </c>
      <c r="C194" s="35">
        <v>251</v>
      </c>
      <c r="D194" s="35">
        <v>126</v>
      </c>
      <c r="E194" s="35">
        <v>0</v>
      </c>
      <c r="F194" s="35">
        <v>46</v>
      </c>
      <c r="G194" s="35">
        <v>28</v>
      </c>
      <c r="H194" s="35">
        <v>48</v>
      </c>
      <c r="I194" s="35">
        <v>20</v>
      </c>
      <c r="J194" s="35">
        <v>0</v>
      </c>
    </row>
    <row r="195" spans="1:10">
      <c r="B195" s="32" t="s">
        <v>16</v>
      </c>
      <c r="C195" s="35">
        <v>0</v>
      </c>
      <c r="D195" s="35">
        <v>42</v>
      </c>
      <c r="E195" s="35">
        <v>0</v>
      </c>
      <c r="F195" s="35">
        <v>0</v>
      </c>
      <c r="G195" s="35">
        <v>0</v>
      </c>
      <c r="H195" s="35">
        <v>60</v>
      </c>
      <c r="I195" s="35">
        <v>129</v>
      </c>
      <c r="J195" s="35">
        <v>6</v>
      </c>
    </row>
    <row r="196" spans="1:10">
      <c r="B196" s="32" t="s">
        <v>13</v>
      </c>
      <c r="C196" s="35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20</v>
      </c>
      <c r="I196" s="35">
        <v>0</v>
      </c>
      <c r="J196" s="35">
        <v>0</v>
      </c>
    </row>
    <row r="197" spans="1:10">
      <c r="B197" s="32" t="s">
        <v>5</v>
      </c>
      <c r="C197" s="35">
        <v>0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34</v>
      </c>
      <c r="J197" s="35">
        <v>30</v>
      </c>
    </row>
    <row r="198" spans="1:10">
      <c r="B198" s="32" t="s">
        <v>14</v>
      </c>
      <c r="C198" s="35">
        <v>15</v>
      </c>
      <c r="D198" s="35">
        <v>0</v>
      </c>
      <c r="E198" s="35">
        <v>0</v>
      </c>
      <c r="F198" s="35">
        <v>6</v>
      </c>
      <c r="G198" s="35">
        <v>0</v>
      </c>
      <c r="H198" s="35">
        <v>0</v>
      </c>
      <c r="I198" s="35">
        <v>0</v>
      </c>
      <c r="J198" s="35">
        <v>0</v>
      </c>
    </row>
    <row r="199" spans="1:10">
      <c r="B199" s="32" t="s">
        <v>12</v>
      </c>
      <c r="C199" s="35">
        <v>0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</row>
    <row r="200" spans="1:10">
      <c r="B200" s="32" t="s">
        <v>4</v>
      </c>
      <c r="C200" s="35">
        <v>6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</row>
    <row r="201" spans="1:10">
      <c r="B201" s="32" t="s">
        <v>31</v>
      </c>
      <c r="C201" s="35">
        <v>0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</row>
    <row r="202" spans="1:10">
      <c r="B202" s="31" t="s">
        <v>7</v>
      </c>
      <c r="C202" s="34">
        <v>18</v>
      </c>
      <c r="D202" s="35">
        <v>0</v>
      </c>
      <c r="E202" s="35">
        <v>0</v>
      </c>
      <c r="F202" s="35">
        <v>0</v>
      </c>
      <c r="G202" s="35">
        <v>13</v>
      </c>
      <c r="H202" s="35">
        <v>0</v>
      </c>
      <c r="I202" s="35">
        <v>0</v>
      </c>
      <c r="J202" s="35">
        <v>0</v>
      </c>
    </row>
    <row r="203" spans="1:10">
      <c r="B203" s="32" t="s">
        <v>10</v>
      </c>
      <c r="C203" s="35">
        <v>16</v>
      </c>
      <c r="D203" s="35">
        <v>0</v>
      </c>
      <c r="E203" s="35">
        <v>0</v>
      </c>
      <c r="F203" s="35">
        <v>0</v>
      </c>
      <c r="G203" s="35">
        <v>4</v>
      </c>
      <c r="H203" s="35">
        <v>6</v>
      </c>
      <c r="I203" s="35">
        <v>0</v>
      </c>
      <c r="J203" s="35">
        <v>0</v>
      </c>
    </row>
    <row r="204" spans="1:10">
      <c r="B204" s="32" t="s">
        <v>9</v>
      </c>
      <c r="C204" s="35">
        <v>0</v>
      </c>
      <c r="D204" s="35">
        <v>42</v>
      </c>
      <c r="E204" s="35">
        <v>0</v>
      </c>
      <c r="F204" s="35">
        <v>0</v>
      </c>
      <c r="G204" s="35">
        <v>0</v>
      </c>
      <c r="H204" s="35">
        <v>19</v>
      </c>
      <c r="I204" s="35">
        <v>10</v>
      </c>
      <c r="J204" s="35">
        <v>0</v>
      </c>
    </row>
    <row r="205" spans="1:10">
      <c r="B205" s="32" t="s">
        <v>6</v>
      </c>
      <c r="C205" s="34">
        <v>13</v>
      </c>
      <c r="D205" s="35">
        <v>30</v>
      </c>
      <c r="E205" s="35">
        <v>4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</row>
    <row r="206" spans="1:10" ht="12" thickBot="1">
      <c r="B206" s="33" t="s">
        <v>43</v>
      </c>
      <c r="C206" s="38">
        <f t="shared" ref="C206:F206" si="49">SUM(C191:C205)</f>
        <v>350</v>
      </c>
      <c r="D206" s="38">
        <f t="shared" si="49"/>
        <v>240</v>
      </c>
      <c r="E206" s="38">
        <f t="shared" si="49"/>
        <v>4</v>
      </c>
      <c r="F206" s="38">
        <f t="shared" si="49"/>
        <v>52</v>
      </c>
      <c r="G206" s="38">
        <f>SUM(G191:G205)</f>
        <v>45</v>
      </c>
      <c r="H206" s="38">
        <f>SUM(H191:H205)</f>
        <v>153</v>
      </c>
      <c r="I206" s="38">
        <f>SUM(I191:I205)</f>
        <v>193</v>
      </c>
      <c r="J206" s="38">
        <f>SUM(J191:J205)</f>
        <v>36</v>
      </c>
    </row>
    <row r="207" spans="1:10" ht="12" thickBot="1">
      <c r="C207" s="37"/>
      <c r="D207" s="37"/>
      <c r="E207" s="37"/>
      <c r="F207" s="37"/>
      <c r="G207" s="37"/>
      <c r="H207" s="37"/>
      <c r="I207" s="37"/>
      <c r="J207" s="37"/>
    </row>
    <row r="208" spans="1:10" ht="26.25" customHeight="1">
      <c r="A208" s="115" t="s">
        <v>35</v>
      </c>
      <c r="B208" s="116"/>
      <c r="C208" s="19">
        <v>2010</v>
      </c>
      <c r="D208" s="19">
        <v>2011</v>
      </c>
      <c r="E208" s="19">
        <v>2012</v>
      </c>
      <c r="F208" s="19">
        <v>2013</v>
      </c>
      <c r="G208" s="19">
        <v>2014</v>
      </c>
      <c r="H208" s="19">
        <v>2015</v>
      </c>
      <c r="I208" s="19">
        <v>2016</v>
      </c>
      <c r="J208" s="19">
        <v>2017</v>
      </c>
    </row>
    <row r="209" spans="1:10">
      <c r="A209" s="32" t="s">
        <v>46</v>
      </c>
      <c r="B209" s="7"/>
      <c r="C209" s="35">
        <f t="shared" ref="C209:H209" si="50">+C59+C113+C154+C173+C191+C131</f>
        <v>926</v>
      </c>
      <c r="D209" s="35">
        <f t="shared" si="50"/>
        <v>207</v>
      </c>
      <c r="E209" s="35">
        <f t="shared" si="50"/>
        <v>106</v>
      </c>
      <c r="F209" s="35">
        <f t="shared" si="50"/>
        <v>0</v>
      </c>
      <c r="G209" s="35">
        <f t="shared" si="50"/>
        <v>20</v>
      </c>
      <c r="H209" s="35">
        <f t="shared" si="50"/>
        <v>15</v>
      </c>
      <c r="I209" s="35">
        <f t="shared" ref="I209:J209" si="51">+I59+I113+I154+I173+I191+I131</f>
        <v>41</v>
      </c>
      <c r="J209" s="35">
        <f t="shared" si="51"/>
        <v>178</v>
      </c>
    </row>
    <row r="210" spans="1:10">
      <c r="A210" s="32" t="s">
        <v>11</v>
      </c>
      <c r="B210" s="7"/>
      <c r="C210" s="35">
        <f t="shared" ref="C210:H223" si="52">+C60+C114+C155+C174+C192+C132</f>
        <v>0</v>
      </c>
      <c r="D210" s="35">
        <f t="shared" si="52"/>
        <v>0</v>
      </c>
      <c r="E210" s="35">
        <f t="shared" si="52"/>
        <v>0</v>
      </c>
      <c r="F210" s="35">
        <f t="shared" si="52"/>
        <v>0</v>
      </c>
      <c r="G210" s="35">
        <f t="shared" si="52"/>
        <v>0</v>
      </c>
      <c r="H210" s="35">
        <f t="shared" si="52"/>
        <v>0</v>
      </c>
      <c r="I210" s="35">
        <f t="shared" ref="I210:J210" si="53">+I60+I114+I155+I174+I192+I132</f>
        <v>0</v>
      </c>
      <c r="J210" s="35">
        <f t="shared" si="53"/>
        <v>0</v>
      </c>
    </row>
    <row r="211" spans="1:10">
      <c r="A211" s="32" t="s">
        <v>8</v>
      </c>
      <c r="B211" s="64"/>
      <c r="C211" s="35">
        <f t="shared" si="52"/>
        <v>118</v>
      </c>
      <c r="D211" s="35">
        <f t="shared" si="52"/>
        <v>37</v>
      </c>
      <c r="E211" s="35">
        <f t="shared" si="52"/>
        <v>142</v>
      </c>
      <c r="F211" s="35">
        <f t="shared" si="52"/>
        <v>15</v>
      </c>
      <c r="G211" s="35">
        <f t="shared" si="52"/>
        <v>20</v>
      </c>
      <c r="H211" s="35">
        <f t="shared" si="52"/>
        <v>1</v>
      </c>
      <c r="I211" s="35">
        <f t="shared" ref="I211:J211" si="54">+I61+I115+I156+I175+I193+I133</f>
        <v>0</v>
      </c>
      <c r="J211" s="35">
        <f t="shared" si="54"/>
        <v>0</v>
      </c>
    </row>
    <row r="212" spans="1:10">
      <c r="A212" s="32" t="s">
        <v>45</v>
      </c>
      <c r="B212" s="7"/>
      <c r="C212" s="35">
        <f t="shared" si="52"/>
        <v>685</v>
      </c>
      <c r="D212" s="35">
        <f t="shared" si="52"/>
        <v>1441</v>
      </c>
      <c r="E212" s="35">
        <f t="shared" si="52"/>
        <v>1243</v>
      </c>
      <c r="F212" s="35">
        <f t="shared" si="52"/>
        <v>1101</v>
      </c>
      <c r="G212" s="35">
        <f t="shared" si="52"/>
        <v>895</v>
      </c>
      <c r="H212" s="35">
        <f t="shared" si="52"/>
        <v>617</v>
      </c>
      <c r="I212" s="35">
        <f t="shared" ref="I212:J212" si="55">+I62+I116+I157+I176+I194+I134</f>
        <v>596</v>
      </c>
      <c r="J212" s="35">
        <f t="shared" si="55"/>
        <v>844</v>
      </c>
    </row>
    <row r="213" spans="1:10">
      <c r="A213" s="32" t="s">
        <v>16</v>
      </c>
      <c r="B213" s="64"/>
      <c r="C213" s="35">
        <f t="shared" si="52"/>
        <v>970</v>
      </c>
      <c r="D213" s="35">
        <f t="shared" si="52"/>
        <v>1013</v>
      </c>
      <c r="E213" s="35">
        <f t="shared" si="52"/>
        <v>295</v>
      </c>
      <c r="F213" s="35">
        <f t="shared" si="52"/>
        <v>293</v>
      </c>
      <c r="G213" s="35">
        <f t="shared" si="52"/>
        <v>401</v>
      </c>
      <c r="H213" s="35">
        <f t="shared" si="52"/>
        <v>128</v>
      </c>
      <c r="I213" s="35">
        <f t="shared" ref="I213:J213" si="56">+I63+I117+I158+I177+I195+I135</f>
        <v>558</v>
      </c>
      <c r="J213" s="35">
        <f t="shared" si="56"/>
        <v>190</v>
      </c>
    </row>
    <row r="214" spans="1:10">
      <c r="A214" s="32" t="s">
        <v>13</v>
      </c>
      <c r="B214" s="64"/>
      <c r="C214" s="35">
        <f t="shared" si="52"/>
        <v>389</v>
      </c>
      <c r="D214" s="35">
        <f t="shared" si="52"/>
        <v>0</v>
      </c>
      <c r="E214" s="35">
        <f t="shared" si="52"/>
        <v>0</v>
      </c>
      <c r="F214" s="35">
        <f t="shared" si="52"/>
        <v>95</v>
      </c>
      <c r="G214" s="35">
        <f t="shared" si="52"/>
        <v>0</v>
      </c>
      <c r="H214" s="35">
        <f t="shared" si="52"/>
        <v>130</v>
      </c>
      <c r="I214" s="35">
        <f t="shared" ref="I214:J214" si="57">+I64+I118+I159+I178+I196+I136</f>
        <v>0</v>
      </c>
      <c r="J214" s="35">
        <f t="shared" si="57"/>
        <v>20</v>
      </c>
    </row>
    <row r="215" spans="1:10">
      <c r="A215" s="79" t="s">
        <v>5</v>
      </c>
      <c r="B215" s="64"/>
      <c r="C215" s="35">
        <f t="shared" si="52"/>
        <v>131</v>
      </c>
      <c r="D215" s="35">
        <f t="shared" si="52"/>
        <v>99</v>
      </c>
      <c r="E215" s="35">
        <f t="shared" si="52"/>
        <v>62</v>
      </c>
      <c r="F215" s="35">
        <f t="shared" si="52"/>
        <v>60</v>
      </c>
      <c r="G215" s="35">
        <f t="shared" si="52"/>
        <v>0</v>
      </c>
      <c r="H215" s="35">
        <f t="shared" si="52"/>
        <v>16</v>
      </c>
      <c r="I215" s="35">
        <f t="shared" ref="I215:J215" si="58">+I65+I119+I160+I179+I197+I137</f>
        <v>34</v>
      </c>
      <c r="J215" s="35">
        <f t="shared" si="58"/>
        <v>75</v>
      </c>
    </row>
    <row r="216" spans="1:10">
      <c r="A216" s="32" t="s">
        <v>14</v>
      </c>
      <c r="B216" s="32"/>
      <c r="C216" s="35">
        <f t="shared" si="52"/>
        <v>27</v>
      </c>
      <c r="D216" s="35">
        <f t="shared" si="52"/>
        <v>52</v>
      </c>
      <c r="E216" s="35">
        <f t="shared" si="52"/>
        <v>0</v>
      </c>
      <c r="F216" s="35">
        <f t="shared" si="52"/>
        <v>6</v>
      </c>
      <c r="G216" s="35">
        <f t="shared" si="52"/>
        <v>0</v>
      </c>
      <c r="H216" s="35">
        <f t="shared" si="52"/>
        <v>0</v>
      </c>
      <c r="I216" s="35">
        <f t="shared" ref="I216:J216" si="59">+I66+I120+I161+I180+I198+I138</f>
        <v>0</v>
      </c>
      <c r="J216" s="35">
        <f t="shared" si="59"/>
        <v>24</v>
      </c>
    </row>
    <row r="217" spans="1:10">
      <c r="A217" s="80" t="s">
        <v>12</v>
      </c>
      <c r="B217" s="64"/>
      <c r="C217" s="35">
        <f t="shared" si="52"/>
        <v>0</v>
      </c>
      <c r="D217" s="35">
        <f t="shared" si="52"/>
        <v>0</v>
      </c>
      <c r="E217" s="35">
        <f t="shared" si="52"/>
        <v>0</v>
      </c>
      <c r="F217" s="35">
        <f t="shared" si="52"/>
        <v>0</v>
      </c>
      <c r="G217" s="35">
        <f t="shared" si="52"/>
        <v>0</v>
      </c>
      <c r="H217" s="35">
        <f t="shared" si="52"/>
        <v>0</v>
      </c>
      <c r="I217" s="35">
        <f t="shared" ref="I217:J217" si="60">+I67+I121+I162+I181+I199+I139</f>
        <v>0</v>
      </c>
      <c r="J217" s="35">
        <f t="shared" si="60"/>
        <v>0</v>
      </c>
    </row>
    <row r="218" spans="1:10">
      <c r="A218" s="32" t="s">
        <v>4</v>
      </c>
      <c r="B218" s="64"/>
      <c r="C218" s="35">
        <f t="shared" si="52"/>
        <v>6</v>
      </c>
      <c r="D218" s="35">
        <f t="shared" si="52"/>
        <v>0</v>
      </c>
      <c r="E218" s="35">
        <f t="shared" si="52"/>
        <v>0</v>
      </c>
      <c r="F218" s="35">
        <f t="shared" si="52"/>
        <v>0</v>
      </c>
      <c r="G218" s="35">
        <f t="shared" si="52"/>
        <v>0</v>
      </c>
      <c r="H218" s="35">
        <f t="shared" si="52"/>
        <v>0</v>
      </c>
      <c r="I218" s="35">
        <f t="shared" ref="I218:J218" si="61">+I68+I122+I163+I182+I200+I140</f>
        <v>0</v>
      </c>
      <c r="J218" s="35">
        <f t="shared" si="61"/>
        <v>0</v>
      </c>
    </row>
    <row r="219" spans="1:10">
      <c r="A219" s="32" t="s">
        <v>31</v>
      </c>
      <c r="B219" s="64"/>
      <c r="C219" s="35">
        <f t="shared" si="52"/>
        <v>40</v>
      </c>
      <c r="D219" s="35">
        <f t="shared" si="52"/>
        <v>40</v>
      </c>
      <c r="E219" s="35">
        <f t="shared" si="52"/>
        <v>16</v>
      </c>
      <c r="F219" s="35">
        <f t="shared" si="52"/>
        <v>0</v>
      </c>
      <c r="G219" s="35">
        <f t="shared" si="52"/>
        <v>0</v>
      </c>
      <c r="H219" s="35">
        <f t="shared" si="52"/>
        <v>0</v>
      </c>
      <c r="I219" s="35">
        <f t="shared" ref="I219:J219" si="62">+I69+I123+I164+I183+I201+I141</f>
        <v>0</v>
      </c>
      <c r="J219" s="35">
        <f t="shared" si="62"/>
        <v>58</v>
      </c>
    </row>
    <row r="220" spans="1:10">
      <c r="A220" s="32" t="s">
        <v>7</v>
      </c>
      <c r="B220" s="64"/>
      <c r="C220" s="35">
        <f t="shared" si="52"/>
        <v>18</v>
      </c>
      <c r="D220" s="35">
        <f t="shared" si="52"/>
        <v>156</v>
      </c>
      <c r="E220" s="35">
        <f t="shared" si="52"/>
        <v>0</v>
      </c>
      <c r="F220" s="35">
        <f t="shared" si="52"/>
        <v>12</v>
      </c>
      <c r="G220" s="35">
        <f t="shared" si="52"/>
        <v>13</v>
      </c>
      <c r="H220" s="35">
        <f t="shared" si="52"/>
        <v>0</v>
      </c>
      <c r="I220" s="35">
        <f t="shared" ref="I220:J220" si="63">+I70+I124+I165+I184+I202+I142</f>
        <v>0</v>
      </c>
      <c r="J220" s="35">
        <f t="shared" si="63"/>
        <v>0</v>
      </c>
    </row>
    <row r="221" spans="1:10">
      <c r="A221" s="32" t="s">
        <v>10</v>
      </c>
      <c r="B221" s="7"/>
      <c r="C221" s="35">
        <f t="shared" si="52"/>
        <v>80</v>
      </c>
      <c r="D221" s="35">
        <f t="shared" si="52"/>
        <v>40</v>
      </c>
      <c r="E221" s="35">
        <f t="shared" si="52"/>
        <v>77</v>
      </c>
      <c r="F221" s="35">
        <f t="shared" si="52"/>
        <v>0</v>
      </c>
      <c r="G221" s="35">
        <f t="shared" si="52"/>
        <v>8</v>
      </c>
      <c r="H221" s="35">
        <f t="shared" si="52"/>
        <v>6</v>
      </c>
      <c r="I221" s="35">
        <f t="shared" ref="I221:J221" si="64">+I71+I125+I166+I185+I203+I143</f>
        <v>0</v>
      </c>
      <c r="J221" s="35">
        <f t="shared" si="64"/>
        <v>0</v>
      </c>
    </row>
    <row r="222" spans="1:10">
      <c r="A222" s="32" t="s">
        <v>9</v>
      </c>
      <c r="B222" s="7"/>
      <c r="C222" s="35">
        <f t="shared" si="52"/>
        <v>0</v>
      </c>
      <c r="D222" s="35">
        <f t="shared" si="52"/>
        <v>42</v>
      </c>
      <c r="E222" s="35">
        <f t="shared" si="52"/>
        <v>0</v>
      </c>
      <c r="F222" s="35">
        <f t="shared" si="52"/>
        <v>28</v>
      </c>
      <c r="G222" s="35">
        <f t="shared" si="52"/>
        <v>16</v>
      </c>
      <c r="H222" s="35">
        <f t="shared" si="52"/>
        <v>161</v>
      </c>
      <c r="I222" s="35">
        <f t="shared" ref="I222:J222" si="65">+I72+I126+I167+I186+I204+I144</f>
        <v>22</v>
      </c>
      <c r="J222" s="35">
        <f t="shared" si="65"/>
        <v>0</v>
      </c>
    </row>
    <row r="223" spans="1:10">
      <c r="A223" s="32" t="s">
        <v>6</v>
      </c>
      <c r="B223" s="7"/>
      <c r="C223" s="35">
        <f t="shared" si="52"/>
        <v>43</v>
      </c>
      <c r="D223" s="35">
        <f t="shared" si="52"/>
        <v>65</v>
      </c>
      <c r="E223" s="35">
        <f t="shared" si="52"/>
        <v>5</v>
      </c>
      <c r="F223" s="35">
        <f t="shared" si="52"/>
        <v>0</v>
      </c>
      <c r="G223" s="35">
        <f t="shared" si="52"/>
        <v>6</v>
      </c>
      <c r="H223" s="35">
        <f t="shared" si="52"/>
        <v>0</v>
      </c>
      <c r="I223" s="35">
        <f t="shared" ref="I223:J223" si="66">+I73+I127+I168+I187+I205+I145</f>
        <v>80</v>
      </c>
      <c r="J223" s="35">
        <f t="shared" si="66"/>
        <v>0</v>
      </c>
    </row>
    <row r="224" spans="1:10" ht="12" thickBot="1">
      <c r="A224" s="117" t="s">
        <v>43</v>
      </c>
      <c r="B224" s="118"/>
      <c r="C224" s="38">
        <f t="shared" ref="C224:F224" si="67">SUM(C209:C223)</f>
        <v>3433</v>
      </c>
      <c r="D224" s="38">
        <f t="shared" si="67"/>
        <v>3192</v>
      </c>
      <c r="E224" s="38">
        <f t="shared" si="67"/>
        <v>1946</v>
      </c>
      <c r="F224" s="38">
        <f t="shared" si="67"/>
        <v>1610</v>
      </c>
      <c r="G224" s="38">
        <f>SUM(G209:G223)</f>
        <v>1379</v>
      </c>
      <c r="H224" s="38">
        <f>SUM(H209:H223)</f>
        <v>1074</v>
      </c>
      <c r="I224" s="38">
        <f>SUM(I209:I223)</f>
        <v>1331</v>
      </c>
      <c r="J224" s="38">
        <f>SUM(J209:J223)</f>
        <v>1389</v>
      </c>
    </row>
    <row r="225" spans="1:5">
      <c r="B225" s="10"/>
    </row>
    <row r="226" spans="1:5">
      <c r="A226" s="20" t="s">
        <v>64</v>
      </c>
    </row>
    <row r="227" spans="1:5">
      <c r="A227" s="20" t="s">
        <v>50</v>
      </c>
    </row>
    <row r="228" spans="1:5" s="75" customFormat="1">
      <c r="A228" s="70" t="str">
        <f>'Viviendas Iniciadas'!A96</f>
        <v>Azkenengo eguneratzea 2018/01/09 - Última actualización a 09/01/2018</v>
      </c>
      <c r="B228" s="70"/>
      <c r="C228" s="70"/>
      <c r="D228" s="70"/>
      <c r="E228" s="70"/>
    </row>
    <row r="229" spans="1:5">
      <c r="A229" s="67" t="str">
        <f>'Viviendas Iniciadas'!A92</f>
        <v>(*)Eraikuntzari eta Etxebizitzari buruzko estatistikakoak eta Sailkoak/De la Estadística de Edificación y Vivienda y del Departamento</v>
      </c>
    </row>
    <row r="230" spans="1:5">
      <c r="A230" s="67" t="str">
        <f>'Viviendas Iniciadas'!A93</f>
        <v>(**)Hirugarren hiruhilabeteko datuak/ Datos de tercer trimestre</v>
      </c>
    </row>
    <row r="234" spans="1:5">
      <c r="B234" s="59"/>
    </row>
    <row r="235" spans="1:5">
      <c r="B235" s="59"/>
    </row>
  </sheetData>
  <mergeCells count="6">
    <mergeCell ref="A224:B224"/>
    <mergeCell ref="A58:B58"/>
    <mergeCell ref="A112:B112"/>
    <mergeCell ref="A208:B208"/>
    <mergeCell ref="A74:B74"/>
    <mergeCell ref="A128:B128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77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74" max="33" man="1"/>
    <brk id="146" max="33" man="1"/>
    <brk id="206" max="3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Normal="100" zoomScaleSheetLayoutView="75" workbookViewId="0">
      <selection activeCell="E1" sqref="E1"/>
    </sheetView>
  </sheetViews>
  <sheetFormatPr baseColWidth="10" defaultColWidth="12" defaultRowHeight="11.25"/>
  <cols>
    <col min="1" max="1" width="19.85546875" style="40" customWidth="1"/>
    <col min="2" max="2" width="45.85546875" style="40" bestFit="1" customWidth="1"/>
    <col min="3" max="3" width="6.140625" style="106" bestFit="1" customWidth="1"/>
    <col min="4" max="4" width="6.5703125" style="106" bestFit="1" customWidth="1"/>
    <col min="5" max="10" width="6.5703125" style="106" customWidth="1"/>
    <col min="11" max="16384" width="12" style="40"/>
  </cols>
  <sheetData>
    <row r="1" spans="1:10">
      <c r="A1" s="4" t="s">
        <v>87</v>
      </c>
    </row>
    <row r="2" spans="1:10" ht="11.25" customHeight="1">
      <c r="A2" s="4" t="s">
        <v>88</v>
      </c>
      <c r="B2" s="4"/>
    </row>
    <row r="3" spans="1:10">
      <c r="A3" s="41" t="s">
        <v>42</v>
      </c>
      <c r="B3" s="42" t="s">
        <v>41</v>
      </c>
      <c r="C3" s="107">
        <v>2010</v>
      </c>
      <c r="D3" s="107">
        <v>2011</v>
      </c>
      <c r="E3" s="107">
        <v>2012</v>
      </c>
      <c r="F3" s="107">
        <v>2013</v>
      </c>
      <c r="G3" s="107">
        <v>2014</v>
      </c>
      <c r="H3" s="107">
        <v>2015</v>
      </c>
      <c r="I3" s="107">
        <v>2016</v>
      </c>
      <c r="J3" s="107">
        <v>2017</v>
      </c>
    </row>
    <row r="4" spans="1:10" s="43" customFormat="1" ht="22.5">
      <c r="A4" s="121" t="s">
        <v>15</v>
      </c>
      <c r="B4" s="50" t="s">
        <v>27</v>
      </c>
      <c r="C4" s="47">
        <v>0</v>
      </c>
      <c r="D4" s="47">
        <v>0</v>
      </c>
      <c r="E4" s="47">
        <v>0</v>
      </c>
      <c r="F4" s="47">
        <v>38</v>
      </c>
      <c r="G4" s="47">
        <v>0</v>
      </c>
      <c r="H4" s="47">
        <v>0</v>
      </c>
      <c r="I4" s="47">
        <v>0</v>
      </c>
      <c r="J4" s="47">
        <v>67</v>
      </c>
    </row>
    <row r="5" spans="1:10" s="43" customFormat="1" ht="22.5">
      <c r="A5" s="122"/>
      <c r="B5" s="51" t="s">
        <v>32</v>
      </c>
      <c r="C5" s="48">
        <v>0</v>
      </c>
      <c r="D5" s="48">
        <v>0</v>
      </c>
      <c r="E5" s="48">
        <v>0</v>
      </c>
      <c r="F5" s="48">
        <v>63</v>
      </c>
      <c r="G5" s="48">
        <v>0</v>
      </c>
      <c r="H5" s="48">
        <v>0</v>
      </c>
      <c r="I5" s="48">
        <v>3</v>
      </c>
      <c r="J5" s="48">
        <v>0</v>
      </c>
    </row>
    <row r="6" spans="1:10" s="43" customFormat="1" ht="22.5">
      <c r="A6" s="122"/>
      <c r="B6" s="51" t="s">
        <v>34</v>
      </c>
      <c r="C6" s="48">
        <v>126</v>
      </c>
      <c r="D6" s="48">
        <v>0</v>
      </c>
      <c r="E6" s="48">
        <v>0</v>
      </c>
      <c r="F6" s="48">
        <v>108</v>
      </c>
      <c r="G6" s="48">
        <v>0</v>
      </c>
      <c r="H6" s="48">
        <v>78</v>
      </c>
      <c r="I6" s="48"/>
      <c r="J6" s="48">
        <v>294</v>
      </c>
    </row>
    <row r="7" spans="1:10" s="43" customFormat="1" ht="22.5">
      <c r="A7" s="122"/>
      <c r="B7" s="50" t="s">
        <v>58</v>
      </c>
      <c r="C7" s="48"/>
      <c r="D7" s="48"/>
      <c r="E7" s="48"/>
      <c r="F7" s="48">
        <v>45</v>
      </c>
      <c r="G7" s="48">
        <v>0</v>
      </c>
      <c r="H7" s="48">
        <v>0</v>
      </c>
      <c r="I7" s="48">
        <v>0</v>
      </c>
      <c r="J7" s="48">
        <v>0</v>
      </c>
    </row>
    <row r="8" spans="1:10" s="43" customFormat="1" ht="22.5">
      <c r="A8" s="122"/>
      <c r="B8" s="51" t="s">
        <v>33</v>
      </c>
      <c r="C8" s="48">
        <v>40</v>
      </c>
      <c r="D8" s="48">
        <v>278</v>
      </c>
      <c r="E8" s="48">
        <v>549</v>
      </c>
      <c r="F8" s="48">
        <v>44</v>
      </c>
      <c r="G8" s="48">
        <v>0</v>
      </c>
      <c r="H8" s="48">
        <v>0</v>
      </c>
      <c r="I8" s="48">
        <v>115</v>
      </c>
      <c r="J8" s="48">
        <v>0</v>
      </c>
    </row>
    <row r="9" spans="1:10" s="43" customFormat="1" ht="22.5">
      <c r="A9" s="122"/>
      <c r="B9" s="51" t="s">
        <v>77</v>
      </c>
      <c r="C9" s="48">
        <v>0</v>
      </c>
      <c r="D9" s="48">
        <v>0</v>
      </c>
      <c r="E9" s="48">
        <v>289</v>
      </c>
      <c r="F9" s="48">
        <v>3</v>
      </c>
      <c r="G9" s="48">
        <v>40</v>
      </c>
      <c r="H9" s="48">
        <v>0</v>
      </c>
      <c r="I9" s="48">
        <v>117</v>
      </c>
      <c r="J9" s="48">
        <v>104</v>
      </c>
    </row>
    <row r="10" spans="1:10" s="43" customFormat="1" ht="24" customHeight="1">
      <c r="A10" s="122"/>
      <c r="B10" s="51" t="s">
        <v>68</v>
      </c>
      <c r="C10" s="48">
        <v>0</v>
      </c>
      <c r="D10" s="48">
        <v>0</v>
      </c>
      <c r="E10" s="48">
        <v>86</v>
      </c>
      <c r="F10" s="48">
        <v>0</v>
      </c>
      <c r="G10" s="48">
        <v>0</v>
      </c>
      <c r="H10" s="48">
        <v>0</v>
      </c>
      <c r="I10" s="48">
        <v>60</v>
      </c>
      <c r="J10" s="48">
        <v>66</v>
      </c>
    </row>
    <row r="11" spans="1:10" s="43" customFormat="1" ht="24" customHeight="1">
      <c r="A11" s="122"/>
      <c r="B11" s="51" t="s">
        <v>69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</row>
    <row r="12" spans="1:10" s="43" customFormat="1" ht="24.75" customHeight="1">
      <c r="A12" s="123"/>
      <c r="B12" s="51" t="s">
        <v>70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</row>
    <row r="13" spans="1:10" s="43" customFormat="1" ht="12" customHeight="1">
      <c r="A13" s="54" t="s">
        <v>22</v>
      </c>
      <c r="B13" s="52"/>
      <c r="C13" s="53">
        <f t="shared" ref="C13:E13" si="0">SUM(C4:C12)</f>
        <v>166</v>
      </c>
      <c r="D13" s="53">
        <f t="shared" si="0"/>
        <v>278</v>
      </c>
      <c r="E13" s="53">
        <f t="shared" si="0"/>
        <v>924</v>
      </c>
      <c r="F13" s="53">
        <f>SUM(F4:F12)</f>
        <v>301</v>
      </c>
      <c r="G13" s="53">
        <f>SUM(G4:G12)</f>
        <v>40</v>
      </c>
      <c r="H13" s="53">
        <f>SUM(H4:H12)</f>
        <v>78</v>
      </c>
      <c r="I13" s="53">
        <f>SUM(I4:I12)</f>
        <v>295</v>
      </c>
      <c r="J13" s="53">
        <f>SUM(J4:J12)</f>
        <v>531</v>
      </c>
    </row>
    <row r="14" spans="1:10" s="43" customFormat="1" ht="22.5">
      <c r="A14" s="124" t="s">
        <v>62</v>
      </c>
      <c r="B14" s="50" t="s">
        <v>27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</row>
    <row r="15" spans="1:10" s="43" customFormat="1" ht="22.5">
      <c r="A15" s="125"/>
      <c r="B15" s="51" t="s">
        <v>32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</row>
    <row r="16" spans="1:10" s="43" customFormat="1" ht="22.5">
      <c r="A16" s="125"/>
      <c r="B16" s="51" t="s">
        <v>34</v>
      </c>
      <c r="C16" s="48">
        <v>0</v>
      </c>
      <c r="D16" s="48">
        <v>0</v>
      </c>
      <c r="E16" s="48">
        <v>0</v>
      </c>
      <c r="F16" s="48">
        <v>0</v>
      </c>
      <c r="G16" s="48">
        <v>70</v>
      </c>
      <c r="H16" s="48">
        <v>0</v>
      </c>
      <c r="I16" s="48">
        <v>232</v>
      </c>
      <c r="J16" s="48">
        <v>0</v>
      </c>
    </row>
    <row r="17" spans="1:10" s="43" customFormat="1" ht="22.5">
      <c r="A17" s="125"/>
      <c r="B17" s="50" t="s">
        <v>58</v>
      </c>
      <c r="C17" s="48"/>
      <c r="D17" s="48"/>
      <c r="E17" s="48"/>
      <c r="F17" s="48">
        <v>0</v>
      </c>
      <c r="G17" s="48">
        <v>0</v>
      </c>
      <c r="H17" s="48">
        <v>0</v>
      </c>
      <c r="I17" s="48">
        <v>0</v>
      </c>
      <c r="J17" s="48">
        <v>0</v>
      </c>
    </row>
    <row r="18" spans="1:10" s="43" customFormat="1" ht="22.5">
      <c r="A18" s="125"/>
      <c r="B18" s="51" t="s">
        <v>33</v>
      </c>
      <c r="C18" s="48">
        <v>218</v>
      </c>
      <c r="D18" s="48">
        <v>241</v>
      </c>
      <c r="E18" s="48">
        <v>24</v>
      </c>
      <c r="F18" s="48">
        <v>0</v>
      </c>
      <c r="G18" s="48">
        <v>48</v>
      </c>
      <c r="H18" s="48">
        <v>22</v>
      </c>
      <c r="I18" s="48">
        <v>162</v>
      </c>
      <c r="J18" s="48">
        <v>6</v>
      </c>
    </row>
    <row r="19" spans="1:10" s="43" customFormat="1" ht="22.5">
      <c r="A19" s="125"/>
      <c r="B19" s="51" t="s">
        <v>77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</row>
    <row r="20" spans="1:10" s="43" customFormat="1" ht="24.75" customHeight="1">
      <c r="A20" s="125"/>
      <c r="B20" s="51" t="s">
        <v>68</v>
      </c>
      <c r="C20" s="48">
        <v>0</v>
      </c>
      <c r="D20" s="48">
        <v>0</v>
      </c>
      <c r="E20" s="48">
        <v>0</v>
      </c>
      <c r="F20" s="48">
        <v>0</v>
      </c>
      <c r="G20" s="48">
        <v>55</v>
      </c>
      <c r="H20" s="48">
        <v>0</v>
      </c>
      <c r="I20" s="48">
        <v>0</v>
      </c>
      <c r="J20" s="48">
        <v>0</v>
      </c>
    </row>
    <row r="21" spans="1:10" s="43" customFormat="1" ht="22.5" customHeight="1">
      <c r="A21" s="125"/>
      <c r="B21" s="51" t="s">
        <v>69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</row>
    <row r="22" spans="1:10" s="43" customFormat="1" ht="25.5" customHeight="1">
      <c r="A22" s="126"/>
      <c r="B22" s="51" t="s">
        <v>70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44</v>
      </c>
      <c r="I22" s="48">
        <v>113</v>
      </c>
      <c r="J22" s="48">
        <v>0</v>
      </c>
    </row>
    <row r="23" spans="1:10" s="43" customFormat="1" ht="15" customHeight="1">
      <c r="A23" s="54" t="s">
        <v>22</v>
      </c>
      <c r="B23" s="52"/>
      <c r="C23" s="53">
        <f t="shared" ref="C23:F23" si="1">SUM(C14:C22)</f>
        <v>218</v>
      </c>
      <c r="D23" s="53">
        <f t="shared" si="1"/>
        <v>241</v>
      </c>
      <c r="E23" s="53">
        <f t="shared" si="1"/>
        <v>24</v>
      </c>
      <c r="F23" s="53">
        <f t="shared" si="1"/>
        <v>0</v>
      </c>
      <c r="G23" s="53">
        <f>SUM(G14:G22)</f>
        <v>173</v>
      </c>
      <c r="H23" s="53">
        <f>SUM(H14:H22)</f>
        <v>66</v>
      </c>
      <c r="I23" s="53">
        <f>SUM(I14:I22)</f>
        <v>507</v>
      </c>
      <c r="J23" s="53">
        <f>SUM(J14:J22)</f>
        <v>6</v>
      </c>
    </row>
    <row r="24" spans="1:10" s="43" customFormat="1" ht="22.5">
      <c r="A24" s="121" t="s">
        <v>3</v>
      </c>
      <c r="B24" s="50" t="s">
        <v>27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</row>
    <row r="25" spans="1:10" s="43" customFormat="1" ht="22.5">
      <c r="A25" s="122"/>
      <c r="B25" s="51" t="s">
        <v>32</v>
      </c>
      <c r="C25" s="48">
        <v>171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126</v>
      </c>
    </row>
    <row r="26" spans="1:10" s="43" customFormat="1" ht="22.5">
      <c r="A26" s="122"/>
      <c r="B26" s="51" t="s">
        <v>34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</row>
    <row r="27" spans="1:10" s="43" customFormat="1" ht="22.5">
      <c r="A27" s="122"/>
      <c r="B27" s="50" t="s">
        <v>58</v>
      </c>
      <c r="C27" s="48"/>
      <c r="D27" s="48"/>
      <c r="E27" s="48"/>
      <c r="F27" s="48">
        <v>0</v>
      </c>
      <c r="G27" s="48">
        <v>0</v>
      </c>
      <c r="H27" s="48">
        <v>0</v>
      </c>
      <c r="I27" s="48">
        <v>0</v>
      </c>
      <c r="J27" s="48">
        <v>0</v>
      </c>
    </row>
    <row r="28" spans="1:10" s="43" customFormat="1" ht="22.5">
      <c r="A28" s="122"/>
      <c r="B28" s="51" t="s">
        <v>33</v>
      </c>
      <c r="C28" s="48">
        <v>748</v>
      </c>
      <c r="D28" s="48">
        <v>155</v>
      </c>
      <c r="E28" s="48">
        <v>15</v>
      </c>
      <c r="F28" s="48">
        <v>0</v>
      </c>
      <c r="G28" s="48">
        <v>20</v>
      </c>
      <c r="H28" s="48">
        <v>15</v>
      </c>
      <c r="I28" s="48">
        <v>40</v>
      </c>
      <c r="J28" s="48">
        <v>52</v>
      </c>
    </row>
    <row r="29" spans="1:10" s="43" customFormat="1" ht="22.5">
      <c r="A29" s="122"/>
      <c r="B29" s="51" t="s">
        <v>77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</row>
    <row r="30" spans="1:10" s="43" customFormat="1" ht="22.5">
      <c r="A30" s="122"/>
      <c r="B30" s="51" t="s">
        <v>68</v>
      </c>
      <c r="C30" s="48">
        <v>0</v>
      </c>
      <c r="D30" s="48">
        <v>0</v>
      </c>
      <c r="E30" s="48">
        <v>79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</row>
    <row r="31" spans="1:10" s="43" customFormat="1" ht="24.75" customHeight="1">
      <c r="A31" s="122"/>
      <c r="B31" s="51" t="s">
        <v>69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</row>
    <row r="32" spans="1:10" s="43" customFormat="1" ht="25.5" customHeight="1">
      <c r="A32" s="123"/>
      <c r="B32" s="51" t="s">
        <v>70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</row>
    <row r="33" spans="1:10" s="43" customFormat="1" ht="12.75" customHeight="1">
      <c r="A33" s="54" t="s">
        <v>22</v>
      </c>
      <c r="B33" s="52"/>
      <c r="C33" s="53">
        <f t="shared" ref="C33:E33" si="2">SUM(C24:C32)</f>
        <v>919</v>
      </c>
      <c r="D33" s="53">
        <f t="shared" si="2"/>
        <v>155</v>
      </c>
      <c r="E33" s="53">
        <f t="shared" si="2"/>
        <v>94</v>
      </c>
      <c r="F33" s="53">
        <f>SUM(F24:F32)</f>
        <v>0</v>
      </c>
      <c r="G33" s="53">
        <f>SUM(G24:G32)</f>
        <v>20</v>
      </c>
      <c r="H33" s="53">
        <f>SUM(H24:H32)</f>
        <v>15</v>
      </c>
      <c r="I33" s="53">
        <f>SUM(I24:I32)</f>
        <v>40</v>
      </c>
      <c r="J33" s="53">
        <f>SUM(J24:J32)</f>
        <v>178</v>
      </c>
    </row>
    <row r="34" spans="1:10" s="46" customFormat="1" ht="12" thickBot="1">
      <c r="A34" s="44" t="s">
        <v>61</v>
      </c>
      <c r="B34" s="45"/>
      <c r="C34" s="49">
        <f t="shared" ref="C34:F34" si="3">SUM(C33,C23,C13)</f>
        <v>1303</v>
      </c>
      <c r="D34" s="49">
        <f t="shared" si="3"/>
        <v>674</v>
      </c>
      <c r="E34" s="49">
        <f t="shared" si="3"/>
        <v>1042</v>
      </c>
      <c r="F34" s="49">
        <f t="shared" si="3"/>
        <v>301</v>
      </c>
      <c r="G34" s="49">
        <f>SUM(G33,G23,G13)</f>
        <v>233</v>
      </c>
      <c r="H34" s="49">
        <f>SUM(H33,H23,H13)</f>
        <v>159</v>
      </c>
      <c r="I34" s="49">
        <f>SUM(I33,I23,I13)</f>
        <v>842</v>
      </c>
      <c r="J34" s="49">
        <f>SUM(J33,J23,J13)</f>
        <v>715</v>
      </c>
    </row>
    <row r="35" spans="1:10">
      <c r="A35" s="20" t="s">
        <v>64</v>
      </c>
    </row>
    <row r="36" spans="1:10">
      <c r="A36" s="20" t="s">
        <v>18</v>
      </c>
    </row>
    <row r="37" spans="1:10" s="76" customFormat="1">
      <c r="A37" s="70" t="str">
        <f>'Viviendas Iniciadas'!A96</f>
        <v>Azkenengo eguneratzea 2018/01/09 - Última actualización a 09/01/2018</v>
      </c>
      <c r="B37" s="70"/>
      <c r="C37" s="70"/>
      <c r="D37" s="70"/>
      <c r="E37" s="70"/>
      <c r="F37" s="101"/>
      <c r="G37" s="101"/>
      <c r="H37" s="101"/>
      <c r="I37" s="108"/>
      <c r="J37" s="108"/>
    </row>
    <row r="38" spans="1:10">
      <c r="A38" s="67" t="str">
        <f>'Viviendas Iniciadas'!A92</f>
        <v>(*)Eraikuntzari eta Etxebizitzari buruzko estatistikakoak eta Sailkoak/De la Estadística de Edificación y Vivienda y del Departamento</v>
      </c>
      <c r="B38" s="22"/>
      <c r="C38" s="2"/>
      <c r="D38" s="2"/>
      <c r="E38" s="2"/>
      <c r="F38" s="2"/>
      <c r="G38" s="2"/>
      <c r="H38" s="2"/>
      <c r="I38" s="2"/>
      <c r="J38" s="2"/>
    </row>
    <row r="39" spans="1:10">
      <c r="A39" s="67" t="str">
        <f>'Viviendas Iniciadas'!A93</f>
        <v>(**)Hirugarren hiruhilabeteko datuak/ Datos de tercer trimestre</v>
      </c>
    </row>
  </sheetData>
  <mergeCells count="3">
    <mergeCell ref="A24:A32"/>
    <mergeCell ref="A4:A12"/>
    <mergeCell ref="A14:A22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7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Viviendas Iniciadas</vt:lpstr>
      <vt:lpstr>Vivi Ini iniciativa publica</vt:lpstr>
      <vt:lpstr>Vivi Ini Alquiler</vt:lpstr>
      <vt:lpstr>Vivi Ini Area Funcional</vt:lpstr>
      <vt:lpstr>Vivi Ini Capitales</vt:lpstr>
      <vt:lpstr>'Vivi Ini Alquiler'!Área_de_impresión</vt:lpstr>
      <vt:lpstr>'Vivi Ini Area Funcional'!Área_de_impresión</vt:lpstr>
      <vt:lpstr>'Vivi Ini Capitales'!Área_de_impresión</vt:lpstr>
      <vt:lpstr>'Vivi Ini iniciativa publica'!Área_de_impresión</vt:lpstr>
      <vt:lpstr>'Viviendas Iniciadas'!Área_de_impresión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2018-01-11T08:46:54Z</cp:lastPrinted>
  <dcterms:created xsi:type="dcterms:W3CDTF">1998-10-07T11:16:46Z</dcterms:created>
  <dcterms:modified xsi:type="dcterms:W3CDTF">2018-01-11T08:47:11Z</dcterms:modified>
</cp:coreProperties>
</file>